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7"/>
  </bookViews>
  <sheets>
    <sheet name="附表1-1" sheetId="1" r:id="rId1"/>
    <sheet name="附表1-2" sheetId="2" r:id="rId2"/>
    <sheet name="附表1-3" sheetId="3" r:id="rId3"/>
    <sheet name="附表1-4" sheetId="4" r:id="rId4"/>
    <sheet name="附表1-5" sheetId="5" r:id="rId5"/>
    <sheet name="附表1-6" sheetId="6" r:id="rId6"/>
    <sheet name="附表1-7" sheetId="7" r:id="rId7"/>
    <sheet name="附表1-8" sheetId="8" r:id="rId8"/>
    <sheet name="附表1-9" sheetId="9" r:id="rId9"/>
    <sheet name="附表1-10" sheetId="10" r:id="rId10"/>
    <sheet name="附表1-11" sheetId="11" r:id="rId11"/>
    <sheet name="附表1-12" sheetId="12" r:id="rId12"/>
    <sheet name="附表1-13" sheetId="13" r:id="rId13"/>
    <sheet name="附表1-14" sheetId="14" r:id="rId14"/>
    <sheet name="附表1-15" sheetId="15" r:id="rId15"/>
    <sheet name="附表1-16" sheetId="16" r:id="rId16"/>
    <sheet name="附表1-17" sheetId="17" r:id="rId17"/>
    <sheet name="附表1-18" sheetId="18" r:id="rId18"/>
    <sheet name="Sheet2" sheetId="19" r:id="rId19"/>
    <sheet name="Sheet3" sheetId="20" r:id="rId20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 localSheetId="11">#REF!</definedName>
    <definedName name="_a99999" localSheetId="13">#REF!</definedName>
    <definedName name="_a99999" localSheetId="16">#REF!</definedName>
    <definedName name="_a99999" localSheetId="17">#REF!</definedName>
    <definedName name="_a99999" localSheetId="4">#REF!</definedName>
    <definedName name="_a99999" localSheetId="5">#REF!</definedName>
    <definedName name="_a99999" localSheetId="6">#REF!</definedName>
    <definedName name="_a99999" localSheetId="8">#REF!</definedName>
    <definedName name="_a99999">#REF!</definedName>
    <definedName name="_a999991" localSheetId="17">#REF!</definedName>
    <definedName name="_a999991" localSheetId="4">#REF!</definedName>
    <definedName name="_a999991" localSheetId="5">#REF!</definedName>
    <definedName name="_a999991">#REF!</definedName>
    <definedName name="_a999991145">#REF!</definedName>
    <definedName name="_a99999222" localSheetId="5">#REF!</definedName>
    <definedName name="_a99999222">#REF!</definedName>
    <definedName name="_a99999234234">#REF!</definedName>
    <definedName name="_a999995" localSheetId="4">#REF!</definedName>
    <definedName name="_a999995" localSheetId="5">#REF!</definedName>
    <definedName name="_a999995">#REF!</definedName>
    <definedName name="_a999996" localSheetId="4">#REF!</definedName>
    <definedName name="_a999996" localSheetId="5">#REF!</definedName>
    <definedName name="_a999996">#REF!</definedName>
    <definedName name="_a999999999">#REF!</definedName>
    <definedName name="_Order1" hidden="1">255</definedName>
    <definedName name="_Order2" hidden="1">255</definedName>
    <definedName name="_xlnm.Print_Area" localSheetId="0">'附表1-1'!$A$1:$B$11</definedName>
    <definedName name="_xlnm.Print_Area" localSheetId="13">'附表1-14'!$A:$C</definedName>
    <definedName name="_xlnm.Print_Area" localSheetId="17">'附表1-18'!$A:$C</definedName>
    <definedName name="_xlnm.Print_Area" localSheetId="2">'附表1-3'!$A:$C</definedName>
    <definedName name="_xlnm.Print_Area" localSheetId="4">'附表1-5'!$A:$D</definedName>
    <definedName name="_xlnm.Print_Area" localSheetId="5">'附表1-6'!$A$1:$B$8</definedName>
    <definedName name="_xlnm.Print_Area" localSheetId="8">'附表1-9'!$A:$C</definedName>
    <definedName name="_xlnm.Print_Titles" localSheetId="11">'附表1-12'!$4:$4</definedName>
    <definedName name="_xlnm.Print_Titles" localSheetId="13">'附表1-14'!$4:$4</definedName>
    <definedName name="_xlnm.Print_Titles" localSheetId="16">'附表1-17'!$4:$4</definedName>
    <definedName name="_xlnm.Print_Titles" localSheetId="17">'附表1-18'!$4:$4</definedName>
    <definedName name="_xlnm.Print_Titles" localSheetId="2">'附表1-3'!$4:$4</definedName>
    <definedName name="_xlnm.Print_Titles" localSheetId="3">'附表1-4'!$4:$4</definedName>
    <definedName name="_xlnm.Print_Titles" localSheetId="4">'附表1-5'!$4:$4</definedName>
    <definedName name="_xlnm.Print_Titles" localSheetId="6">'附表1-7'!$4:$4</definedName>
    <definedName name="_xlnm.Print_Titles" localSheetId="8">'附表1-9'!$4:$4</definedName>
    <definedName name="wrn.月报打印." localSheetId="0" hidden="1">{#N/A,#N/A,FALSE,"p9";#N/A,#N/A,FALSE,"p1";#N/A,#N/A,FALSE,"p2";#N/A,#N/A,FALSE,"p3";#N/A,#N/A,FALSE,"p4";#N/A,#N/A,FALSE,"p5";#N/A,#N/A,FALSE,"p6";#N/A,#N/A,FALSE,"p7";#N/A,#N/A,FALSE,"p8"}</definedName>
    <definedName name="wrn.月报打印." localSheetId="5" hidden="1">{#N/A,#N/A,FALSE,"p9";#N/A,#N/A,FALSE,"p1";#N/A,#N/A,FALSE,"p2";#N/A,#N/A,FALSE,"p3";#N/A,#N/A,FALSE,"p4";#N/A,#N/A,FALSE,"p5";#N/A,#N/A,FALSE,"p6";#N/A,#N/A,FALSE,"p7";#N/A,#N/A,FALSE,"p8"}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 localSheetId="0">#REF!</definedName>
    <definedName name="地区名称" localSheetId="11">#REF!</definedName>
    <definedName name="地区名称" localSheetId="13">#REF!</definedName>
    <definedName name="地区名称" localSheetId="16">#REF!</definedName>
    <definedName name="地区名称" localSheetId="17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8">#REF!</definedName>
    <definedName name="地区名称">#REF!</definedName>
    <definedName name="地区名称1" localSheetId="13">#REF!</definedName>
    <definedName name="地区名称1" localSheetId="16">#REF!</definedName>
    <definedName name="地区名称1" localSheetId="17">#REF!</definedName>
    <definedName name="地区名称1" localSheetId="4">#REF!</definedName>
    <definedName name="地区名称1" localSheetId="5">#REF!</definedName>
    <definedName name="地区名称1">#REF!</definedName>
    <definedName name="地区名称10" localSheetId="4">#REF!</definedName>
    <definedName name="地区名称10" localSheetId="5">#REF!</definedName>
    <definedName name="地区名称10">#REF!</definedName>
    <definedName name="地区名称2" localSheetId="16">#REF!</definedName>
    <definedName name="地区名称2" localSheetId="17">#REF!</definedName>
    <definedName name="地区名称2" localSheetId="4">#REF!</definedName>
    <definedName name="地区名称2" localSheetId="5">#REF!</definedName>
    <definedName name="地区名称2">#REF!</definedName>
    <definedName name="地区名称3" localSheetId="17">#REF!</definedName>
    <definedName name="地区名称3" localSheetId="4">#REF!</definedName>
    <definedName name="地区名称3" localSheetId="5">#REF!</definedName>
    <definedName name="地区名称3">#REF!</definedName>
    <definedName name="地区名称32">#REF!</definedName>
    <definedName name="地区名称432">#REF!</definedName>
    <definedName name="地区名称444" localSheetId="5">#REF!</definedName>
    <definedName name="地区名称444">#REF!</definedName>
    <definedName name="地区名称45234">#REF!</definedName>
    <definedName name="地区名称5" localSheetId="4">#REF!</definedName>
    <definedName name="地区名称5" localSheetId="5">#REF!</definedName>
    <definedName name="地区名称5">#REF!</definedName>
    <definedName name="地区名称55" localSheetId="5">#REF!</definedName>
    <definedName name="地区名称55">#REF!</definedName>
    <definedName name="地区名称6" localSheetId="4">#REF!</definedName>
    <definedName name="地区名称6" localSheetId="5">#REF!</definedName>
    <definedName name="地区名称6">#REF!</definedName>
    <definedName name="地区名称7" localSheetId="4">#REF!</definedName>
    <definedName name="地区名称7" localSheetId="5">#REF!</definedName>
    <definedName name="地区名称7">#REF!</definedName>
    <definedName name="地区名称874">#REF!</definedName>
    <definedName name="地区名称9" localSheetId="4">#REF!</definedName>
    <definedName name="地区名称9" localSheetId="5">#REF!</definedName>
    <definedName name="地区名称9">#REF!</definedName>
    <definedName name="地区明确222" localSheetId="5">#REF!</definedName>
    <definedName name="地区明确222">#REF!</definedName>
    <definedName name="基金" localSheetId="0" hidden="1">{#N/A,#N/A,FALSE,"p9";#N/A,#N/A,FALSE,"p1";#N/A,#N/A,FALSE,"p2";#N/A,#N/A,FALSE,"p3";#N/A,#N/A,FALSE,"p4";#N/A,#N/A,FALSE,"p5";#N/A,#N/A,FALSE,"p6";#N/A,#N/A,FALSE,"p7";#N/A,#N/A,FALSE,"p8"}</definedName>
    <definedName name="基金" localSheetId="5" hidden="1">{#N/A,#N/A,FALSE,"p9";#N/A,#N/A,FALSE,"p1";#N/A,#N/A,FALSE,"p2";#N/A,#N/A,FALSE,"p3";#N/A,#N/A,FALSE,"p4";#N/A,#N/A,FALSE,"p5";#N/A,#N/A,FALSE,"p6";#N/A,#N/A,FALSE,"p7";#N/A,#N/A,FALSE,"p8"}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localSheetId="0" hidden="1">{#N/A,#N/A,FALSE,"p9";#N/A,#N/A,FALSE,"p1";#N/A,#N/A,FALSE,"p2";#N/A,#N/A,FALSE,"p3";#N/A,#N/A,FALSE,"p4";#N/A,#N/A,FALSE,"p5";#N/A,#N/A,FALSE,"p6";#N/A,#N/A,FALSE,"p7";#N/A,#N/A,FALSE,"p8"}</definedName>
    <definedName name="计划1" localSheetId="5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</definedNames>
  <calcPr fullCalcOnLoad="1"/>
</workbook>
</file>

<file path=xl/sharedStrings.xml><?xml version="1.0" encoding="utf-8"?>
<sst xmlns="http://schemas.openxmlformats.org/spreadsheetml/2006/main" count="814" uniqueCount="274">
  <si>
    <t>……</t>
  </si>
  <si>
    <t>2320301</t>
  </si>
  <si>
    <t>23203</t>
  </si>
  <si>
    <t>232</t>
  </si>
  <si>
    <t>……</t>
  </si>
  <si>
    <t>2010199</t>
  </si>
  <si>
    <t>2010101</t>
  </si>
  <si>
    <t>20101</t>
  </si>
  <si>
    <t>201</t>
  </si>
  <si>
    <t>合计</t>
  </si>
  <si>
    <t>科目（单位）名称</t>
  </si>
  <si>
    <t>科目编码</t>
  </si>
  <si>
    <t>科目名称</t>
  </si>
  <si>
    <t>2082302</t>
  </si>
  <si>
    <t>2230101</t>
  </si>
  <si>
    <t>2090101</t>
  </si>
  <si>
    <t xml:space="preserve">    21208</t>
  </si>
  <si>
    <t>2120899</t>
  </si>
  <si>
    <t>其他国有土地使用权出让收入安排的支出</t>
  </si>
  <si>
    <t>2230201</t>
  </si>
  <si>
    <t>2090201</t>
  </si>
  <si>
    <r>
      <rPr>
        <sz val="12"/>
        <rFont val="方正仿宋_GBK"/>
        <family val="0"/>
      </rPr>
      <t>单位：万元</t>
    </r>
  </si>
  <si>
    <t>预算数</t>
  </si>
  <si>
    <r>
      <rPr>
        <sz val="11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</si>
  <si>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</si>
  <si>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</si>
  <si>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书宋_GBK"/>
        <family val="0"/>
      </rPr>
      <t>科目编码</t>
    </r>
  </si>
  <si>
    <r>
      <rPr>
        <sz val="11"/>
        <rFont val="方正书宋_GBK"/>
        <family val="0"/>
      </rPr>
      <t>科目（单位）名称</t>
    </r>
  </si>
  <si>
    <r>
      <rPr>
        <sz val="11"/>
        <rFont val="方正书宋_GBK"/>
        <family val="0"/>
      </rPr>
      <t>合计</t>
    </r>
  </si>
  <si>
    <r>
      <rPr>
        <b/>
        <sz val="11"/>
        <rFont val="方正仿宋_GBK"/>
        <family val="0"/>
      </rPr>
      <t>一般公共服务支出</t>
    </r>
  </si>
  <si>
    <r>
      <rPr>
        <sz val="11"/>
        <rFont val="方正仿宋_GBK"/>
        <family val="0"/>
      </rPr>
      <t>一般公共服务支出类合计</t>
    </r>
  </si>
  <si>
    <r>
      <t xml:space="preserve"> </t>
    </r>
    <r>
      <rPr>
        <sz val="11"/>
        <rFont val="方正仿宋_GBK"/>
        <family val="0"/>
      </rPr>
      <t>人大事务款合计</t>
    </r>
  </si>
  <si>
    <r>
      <t xml:space="preserve">  </t>
    </r>
    <r>
      <rPr>
        <sz val="11"/>
        <rFont val="方正仿宋_GBK"/>
        <family val="0"/>
      </rPr>
      <t>行政运行</t>
    </r>
  </si>
  <si>
    <r>
      <t xml:space="preserve">  </t>
    </r>
    <r>
      <rPr>
        <sz val="11"/>
        <rFont val="方正仿宋_GBK"/>
        <family val="0"/>
      </rPr>
      <t>行政运行项合计</t>
    </r>
  </si>
  <si>
    <r>
      <t xml:space="preserve">  </t>
    </r>
    <r>
      <rPr>
        <sz val="11"/>
        <rFont val="方正仿宋_GBK"/>
        <family val="0"/>
      </rPr>
      <t>其他人大事务支出项合计</t>
    </r>
  </si>
  <si>
    <r>
      <rPr>
        <b/>
        <sz val="11"/>
        <rFont val="方正仿宋_GBK"/>
        <family val="0"/>
      </rPr>
      <t>合计</t>
    </r>
  </si>
  <si>
    <r>
      <rPr>
        <sz val="9"/>
        <rFont val="宋体"/>
        <family val="0"/>
      </rPr>
      <t>债务付息支出类合计</t>
    </r>
  </si>
  <si>
    <r>
      <t xml:space="preserve"> </t>
    </r>
    <r>
      <rPr>
        <sz val="9"/>
        <rFont val="宋体"/>
        <family val="0"/>
      </rPr>
      <t>地方政府一般债务付息支出款合计</t>
    </r>
  </si>
  <si>
    <r>
      <t xml:space="preserve">  </t>
    </r>
    <r>
      <rPr>
        <sz val="9"/>
        <rFont val="宋体"/>
        <family val="0"/>
      </rPr>
      <t>地方政府一般债券付息支出项合计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</si>
  <si>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1-2</t>
    </r>
  </si>
  <si>
    <r>
      <rPr>
        <b/>
        <sz val="11"/>
        <rFont val="方正书宋_GBK"/>
        <family val="0"/>
      </rPr>
      <t>预算数</t>
    </r>
  </si>
  <si>
    <t>201</t>
  </si>
  <si>
    <t>20101</t>
  </si>
  <si>
    <t>人大事务</t>
  </si>
  <si>
    <r>
      <rPr>
        <sz val="11"/>
        <rFont val="方正仿宋_GBK"/>
        <family val="0"/>
      </rPr>
      <t>单位：万元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</si>
  <si>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</si>
  <si>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科目编码</t>
    </r>
  </si>
  <si>
    <r>
      <rPr>
        <b/>
        <sz val="11"/>
        <rFont val="方正书宋_GBK"/>
        <family val="0"/>
      </rPr>
      <t>科目名称</t>
    </r>
  </si>
  <si>
    <r>
      <rPr>
        <b/>
        <sz val="11"/>
        <rFont val="方正书宋_GBK"/>
        <family val="0"/>
      </rPr>
      <t>预算数</t>
    </r>
  </si>
  <si>
    <r>
      <rPr>
        <sz val="11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</si>
  <si>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科目编码</t>
    </r>
  </si>
  <si>
    <r>
      <rPr>
        <b/>
        <sz val="11"/>
        <rFont val="方正书宋_GBK"/>
        <family val="0"/>
      </rPr>
      <t>科目名称</t>
    </r>
  </si>
  <si>
    <r>
      <rPr>
        <b/>
        <sz val="11"/>
        <rFont val="方正书宋_GBK"/>
        <family val="0"/>
      </rPr>
      <t>预算数</t>
    </r>
  </si>
  <si>
    <r>
      <rPr>
        <b/>
        <sz val="11"/>
        <rFont val="方正仿宋_GBK"/>
        <family val="0"/>
      </rPr>
      <t>城乡社区支出</t>
    </r>
  </si>
  <si>
    <t>预算数</t>
  </si>
  <si>
    <t>208</t>
  </si>
  <si>
    <t>212</t>
  </si>
  <si>
    <t>小型水库移民扶助基金及对应专项债务收入安排的支出</t>
  </si>
  <si>
    <t>20823</t>
  </si>
  <si>
    <r>
      <rPr>
        <sz val="11"/>
        <rFont val="方正仿宋_GBK"/>
        <family val="0"/>
      </rPr>
      <t>国有土地使用权出让收入及对应专项债务收入安排的支出</t>
    </r>
  </si>
  <si>
    <t>基础设施建设和经济发展</t>
  </si>
  <si>
    <t>合计</t>
  </si>
  <si>
    <r>
      <rPr>
        <sz val="11"/>
        <rFont val="方正仿宋_GBK"/>
        <family val="0"/>
      </rPr>
      <t>单位：万元</t>
    </r>
  </si>
  <si>
    <t>223</t>
  </si>
  <si>
    <t>22301</t>
  </si>
  <si>
    <t>22302</t>
  </si>
  <si>
    <t>209</t>
  </si>
  <si>
    <t>20901</t>
  </si>
  <si>
    <t>20902</t>
  </si>
  <si>
    <r>
      <rPr>
        <sz val="10.5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</si>
  <si>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税收返还</t>
    </r>
  </si>
  <si>
    <r>
      <rPr>
        <b/>
        <sz val="9"/>
        <rFont val="方正书宋_GBK"/>
        <family val="0"/>
      </rPr>
      <t>科目编码</t>
    </r>
  </si>
  <si>
    <r>
      <rPr>
        <b/>
        <sz val="9"/>
        <rFont val="方正书宋_GBK"/>
        <family val="0"/>
      </rPr>
      <t>科目（单位）名称</t>
    </r>
  </si>
  <si>
    <r>
      <rPr>
        <b/>
        <sz val="9"/>
        <rFont val="方正书宋_GBK"/>
        <family val="0"/>
      </rPr>
      <t>合计</t>
    </r>
  </si>
  <si>
    <r>
      <rPr>
        <sz val="9"/>
        <rFont val="方正仿宋_GBK"/>
        <family val="0"/>
      </rPr>
      <t>一般公共服务支出类合计</t>
    </r>
  </si>
  <si>
    <r>
      <t xml:space="preserve"> </t>
    </r>
    <r>
      <rPr>
        <sz val="9"/>
        <rFont val="方正仿宋_GBK"/>
        <family val="0"/>
      </rPr>
      <t>人大事务款合计</t>
    </r>
  </si>
  <si>
    <r>
      <t xml:space="preserve">  </t>
    </r>
    <r>
      <rPr>
        <sz val="9"/>
        <rFont val="方正仿宋_GBK"/>
        <family val="0"/>
      </rPr>
      <t>行政运行项合计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</si>
  <si>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</si>
  <si>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仿宋_GBK"/>
        <family val="0"/>
      </rPr>
      <t>社会保险基金支出</t>
    </r>
  </si>
  <si>
    <r>
      <rPr>
        <b/>
        <sz val="11"/>
        <rFont val="方正仿宋_GBK"/>
        <family val="0"/>
      </rPr>
      <t>基本养老保险基金支出</t>
    </r>
  </si>
  <si>
    <r>
      <rPr>
        <sz val="11"/>
        <rFont val="方正仿宋_GBK"/>
        <family val="0"/>
      </rPr>
      <t>基本养老金</t>
    </r>
  </si>
  <si>
    <r>
      <rPr>
        <b/>
        <sz val="11"/>
        <rFont val="方正仿宋_GBK"/>
        <family val="0"/>
      </rPr>
      <t>失业保险基金支出</t>
    </r>
  </si>
  <si>
    <r>
      <rPr>
        <b/>
        <sz val="11"/>
        <rFont val="方正仿宋_GBK"/>
        <family val="0"/>
      </rPr>
      <t>社保保险基金收入</t>
    </r>
  </si>
  <si>
    <r>
      <t xml:space="preserve"> </t>
    </r>
    <r>
      <rPr>
        <b/>
        <sz val="11"/>
        <rFont val="方正仿宋_GBK"/>
        <family val="0"/>
      </rPr>
      <t>基本养老保险基金收入</t>
    </r>
  </si>
  <si>
    <r>
      <rPr>
        <sz val="11"/>
        <rFont val="方正仿宋_GBK"/>
        <family val="0"/>
      </rPr>
      <t>基本养老保险费收入</t>
    </r>
  </si>
  <si>
    <r>
      <rPr>
        <b/>
        <sz val="11"/>
        <rFont val="方正仿宋_GBK"/>
        <family val="0"/>
      </rPr>
      <t>失业保险基金收入</t>
    </r>
  </si>
  <si>
    <r>
      <rPr>
        <sz val="11"/>
        <rFont val="方正仿宋_GBK"/>
        <family val="0"/>
      </rPr>
      <t>失业保险费收入</t>
    </r>
  </si>
  <si>
    <r>
      <rPr>
        <b/>
        <sz val="11"/>
        <rFont val="方正书宋_GBK"/>
        <family val="0"/>
      </rPr>
      <t>预算数</t>
    </r>
  </si>
  <si>
    <r>
      <rPr>
        <sz val="9"/>
        <rFont val="方正书宋_GBK"/>
        <family val="0"/>
      </rPr>
      <t>科目编码</t>
    </r>
  </si>
  <si>
    <r>
      <rPr>
        <sz val="9"/>
        <rFont val="方正书宋_GBK"/>
        <family val="0"/>
      </rPr>
      <t>科目（单位）名称</t>
    </r>
  </si>
  <si>
    <r>
      <rPr>
        <sz val="9"/>
        <rFont val="方正书宋_GBK"/>
        <family val="0"/>
      </rPr>
      <t>合计</t>
    </r>
  </si>
  <si>
    <r>
      <rPr>
        <b/>
        <sz val="11"/>
        <rFont val="方正仿宋_GBK"/>
        <family val="0"/>
      </rPr>
      <t>国有资本经营预算支出</t>
    </r>
  </si>
  <si>
    <r>
      <rPr>
        <sz val="11"/>
        <rFont val="方正仿宋_GBK"/>
        <family val="0"/>
      </rPr>
      <t>厂办大集体改革支出</t>
    </r>
  </si>
  <si>
    <r>
      <t xml:space="preserve">  </t>
    </r>
    <r>
      <rPr>
        <sz val="9"/>
        <rFont val="方正仿宋_GBK"/>
        <family val="0"/>
      </rPr>
      <t>其他人大事务支出项合计</t>
    </r>
  </si>
  <si>
    <r>
      <rPr>
        <b/>
        <sz val="11"/>
        <rFont val="方正仿宋_GBK"/>
        <family val="0"/>
      </rPr>
      <t>国有企业资本金注入</t>
    </r>
  </si>
  <si>
    <r>
      <rPr>
        <sz val="11"/>
        <rFont val="方正仿宋_GBK"/>
        <family val="0"/>
      </rPr>
      <t>国有经济结构调整支出</t>
    </r>
  </si>
  <si>
    <t>10203</t>
  </si>
  <si>
    <t>基本医疗保险基金收入</t>
  </si>
  <si>
    <t>基本医疗保险费收入</t>
  </si>
  <si>
    <t>10204</t>
  </si>
  <si>
    <t>工伤保险基金收入</t>
  </si>
  <si>
    <t>工伤保险费收入</t>
  </si>
  <si>
    <t>10205</t>
  </si>
  <si>
    <t>生育保险基金收入</t>
  </si>
  <si>
    <t>生育保险费收入</t>
  </si>
  <si>
    <t>20903</t>
  </si>
  <si>
    <t>基本医疗保险基金支出</t>
  </si>
  <si>
    <t>2090301</t>
  </si>
  <si>
    <t>基本医疗保险统筹基金</t>
  </si>
  <si>
    <t>20904</t>
  </si>
  <si>
    <t>2090401</t>
  </si>
  <si>
    <t>工伤保险待遇</t>
  </si>
  <si>
    <t>20905</t>
  </si>
  <si>
    <t>生育保险基金支出</t>
  </si>
  <si>
    <t>2090501</t>
  </si>
  <si>
    <t>生育保险金</t>
  </si>
  <si>
    <t>工伤保险基金支出</t>
  </si>
  <si>
    <t>项目名称</t>
  </si>
  <si>
    <t>一般性转移支付</t>
  </si>
  <si>
    <t>失业保险金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</si>
  <si>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1-3</t>
    </r>
  </si>
  <si>
    <t>……</t>
  </si>
  <si>
    <r>
      <rPr>
        <b/>
        <sz val="11"/>
        <rFont val="方正书宋_GBK"/>
        <family val="0"/>
      </rPr>
      <t>一般性转移支付</t>
    </r>
  </si>
  <si>
    <r>
      <rPr>
        <sz val="11"/>
        <rFont val="方正仿宋_GBK"/>
        <family val="0"/>
      </rPr>
      <t>未分配数</t>
    </r>
  </si>
  <si>
    <t>项目</t>
  </si>
  <si>
    <t>一、本级支出</t>
  </si>
  <si>
    <t>一般公共服务支出</t>
  </si>
  <si>
    <t>二、对下税收返还和转移支付</t>
  </si>
  <si>
    <t>税收返还</t>
  </si>
  <si>
    <t>转移支付</t>
  </si>
  <si>
    <t>专项转移支付</t>
  </si>
  <si>
    <t>社会保障和就业支出</t>
  </si>
  <si>
    <t>二、对下转移支付</t>
  </si>
  <si>
    <t>解决历史遗留问题及改革成本支出</t>
  </si>
  <si>
    <t>一、税收收入</t>
  </si>
  <si>
    <r>
      <t xml:space="preserve"> </t>
    </r>
    <r>
      <rPr>
        <sz val="11"/>
        <rFont val="方正仿宋_GBK"/>
        <family val="0"/>
      </rPr>
      <t>增值税</t>
    </r>
    <r>
      <rPr>
        <sz val="11"/>
        <rFont val="Times New Roman"/>
        <family val="1"/>
      </rPr>
      <t xml:space="preserve">      </t>
    </r>
  </si>
  <si>
    <t>二、非税收入</t>
  </si>
  <si>
    <t xml:space="preserve"> 专项收入</t>
  </si>
  <si>
    <t>项目</t>
  </si>
  <si>
    <t>一、彩票公益金收入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</si>
  <si>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1-8</t>
    </r>
  </si>
  <si>
    <t>二、彩票发行和销售机构业务费收入</t>
  </si>
  <si>
    <t>一、利润收入</t>
  </si>
  <si>
    <t>二、股利、股息收入</t>
  </si>
  <si>
    <t>一般公共预算支出表</t>
  </si>
  <si>
    <t>一般公共预算本级支出表</t>
  </si>
  <si>
    <t>一般公共预算本级基本支出表</t>
  </si>
  <si>
    <t>专项转移支付</t>
  </si>
  <si>
    <t>一般公共预算专项转移支付分项目安排情况表</t>
  </si>
  <si>
    <t>预算数</t>
  </si>
  <si>
    <t>政府性基金预算支出表</t>
  </si>
  <si>
    <t>政府性基金预算本级支出表</t>
  </si>
  <si>
    <t>政府性基金预算专项转移支付分地区安排情况表</t>
  </si>
  <si>
    <t>预算数</t>
  </si>
  <si>
    <t>地区名称</t>
  </si>
  <si>
    <t>地区名称</t>
  </si>
  <si>
    <t>政府性基金预算专项转移支付分项目安排情况表</t>
  </si>
  <si>
    <t>国有资本经营预算收入表</t>
  </si>
  <si>
    <t>国有资本经营预算支出表</t>
  </si>
  <si>
    <t>国有资本经营预算本级支出表</t>
  </si>
  <si>
    <t>国有资本经营预算专项转移支付分地区安排情况表</t>
  </si>
  <si>
    <t>国有资本经营预算专项转移支付分项目安排情况表</t>
  </si>
  <si>
    <t>社会保险基金预算支出表</t>
  </si>
  <si>
    <t>社会保险基金预算收入表</t>
  </si>
  <si>
    <t>一般公共预算收入表</t>
  </si>
  <si>
    <t>政府性基金预算收入表</t>
  </si>
  <si>
    <r>
      <rPr>
        <b/>
        <sz val="11"/>
        <rFont val="方正书宋_GBK"/>
        <family val="0"/>
      </rPr>
      <t>预算数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</si>
  <si>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</si>
  <si>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</si>
  <si>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</si>
  <si>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</si>
  <si>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</si>
  <si>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1-9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</si>
  <si>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1-10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</si>
  <si>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</si>
  <si>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</si>
  <si>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</si>
  <si>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</si>
  <si>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</si>
  <si>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</si>
  <si>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</si>
  <si>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1-18</t>
    </r>
  </si>
  <si>
    <t>一般公共预算税收返还、一般性和专项转移支付分地区
安排情况表</t>
  </si>
  <si>
    <t>行政运行</t>
  </si>
  <si>
    <t>政府办公厅（室）及相关机构事务</t>
  </si>
  <si>
    <t>财政事务</t>
  </si>
  <si>
    <t>纪检监察事务</t>
  </si>
  <si>
    <t xml:space="preserve">群众团体事务 </t>
  </si>
  <si>
    <t>党委办公厅（室）及相关机构事务</t>
  </si>
  <si>
    <t>文化体育与传媒支出</t>
  </si>
  <si>
    <t>文化</t>
  </si>
  <si>
    <t>社会保障和就业支出</t>
  </si>
  <si>
    <t>民政管理事务</t>
  </si>
  <si>
    <t>医疗卫生与计划生育支出</t>
  </si>
  <si>
    <t>计划生育事务</t>
  </si>
  <si>
    <t>节能环保支出</t>
  </si>
  <si>
    <t>环境保护管理事务</t>
  </si>
  <si>
    <t>城乡社区支出</t>
  </si>
  <si>
    <t>城乡社区管理事务</t>
  </si>
  <si>
    <t>农林水支出</t>
  </si>
  <si>
    <t>农业</t>
  </si>
  <si>
    <t>文化体育与传媒支出</t>
  </si>
  <si>
    <t xml:space="preserve">   社会保障和就业支出</t>
  </si>
  <si>
    <t xml:space="preserve">   医疗卫生与计划生育支出</t>
  </si>
  <si>
    <t xml:space="preserve">   节能环保支出</t>
  </si>
  <si>
    <t xml:space="preserve">   城乡社区支出</t>
  </si>
  <si>
    <t xml:space="preserve">   农林水支出</t>
  </si>
  <si>
    <t>1、基本工资</t>
  </si>
  <si>
    <t>2、津贴补贴</t>
  </si>
  <si>
    <t xml:space="preserve">   1）规范津补贴</t>
  </si>
  <si>
    <t xml:space="preserve">   2）其他津补贴</t>
  </si>
  <si>
    <t>3、奖金</t>
  </si>
  <si>
    <t>4、社会保障缴费</t>
  </si>
  <si>
    <t xml:space="preserve">     1）基本养老保险费</t>
  </si>
  <si>
    <t xml:space="preserve">     2）基本医疗保险费</t>
  </si>
  <si>
    <t xml:space="preserve">     3）大病医疗保险费</t>
  </si>
  <si>
    <t xml:space="preserve">  　 4）事业单位失业保险</t>
  </si>
  <si>
    <t xml:space="preserve">     5）事业单位工伤保险</t>
  </si>
  <si>
    <t xml:space="preserve">     6）职业年金</t>
  </si>
  <si>
    <t>5、伙食补助费（误餐补助）</t>
  </si>
  <si>
    <t>6、绩效工资</t>
  </si>
  <si>
    <t>7、其他工资福利支出</t>
  </si>
  <si>
    <t xml:space="preserve">     1）定额人员工资</t>
  </si>
  <si>
    <t xml:space="preserve">     2）精神文明创建先进单位奖</t>
  </si>
  <si>
    <t xml:space="preserve">     3）大中专毕业生工资</t>
  </si>
  <si>
    <t xml:space="preserve">     4）妇女卫生费</t>
  </si>
  <si>
    <t>1、抚恤金</t>
  </si>
  <si>
    <t>2、生活补助</t>
  </si>
  <si>
    <t>3、医疗费</t>
  </si>
  <si>
    <t>4、奖励金</t>
  </si>
  <si>
    <t xml:space="preserve">    1）独生子女费</t>
  </si>
  <si>
    <t xml:space="preserve">    2）其他奖励金</t>
  </si>
  <si>
    <t>5、住房公积金</t>
  </si>
  <si>
    <t>6、其他对个人和家庭的补助支出</t>
  </si>
  <si>
    <t xml:space="preserve">     1）在职取暖费</t>
  </si>
  <si>
    <t xml:space="preserve">     2）离退休取暖费</t>
  </si>
  <si>
    <t>2、印刷费</t>
  </si>
  <si>
    <t>3、水费</t>
  </si>
  <si>
    <t>4、电费</t>
  </si>
  <si>
    <t>5、邮电费</t>
  </si>
  <si>
    <t>6、差旅费</t>
  </si>
  <si>
    <t>7、维修（护）费</t>
  </si>
  <si>
    <t>8、取暖费</t>
  </si>
  <si>
    <t xml:space="preserve">   1）楼内</t>
  </si>
  <si>
    <t xml:space="preserve">   2）楼外</t>
  </si>
  <si>
    <t>10、公务用车运行维护费</t>
  </si>
  <si>
    <t xml:space="preserve">   1）燃料费维修费</t>
  </si>
  <si>
    <t xml:space="preserve">   2）保险费</t>
  </si>
  <si>
    <t>11、其他</t>
  </si>
  <si>
    <t xml:space="preserve">   1）离休干部公用经费</t>
  </si>
  <si>
    <t xml:space="preserve">   2）离休干部特需费</t>
  </si>
  <si>
    <t xml:space="preserve">   3）个人邮电费</t>
  </si>
  <si>
    <t>12、培训费</t>
  </si>
  <si>
    <t>13、公务接待费</t>
  </si>
  <si>
    <t>14、工会经费</t>
  </si>
  <si>
    <t>15、福利费</t>
  </si>
  <si>
    <t>16、办公用房运行费</t>
  </si>
  <si>
    <t>17、网络运行维护费</t>
  </si>
  <si>
    <t>18、临时办公室经费</t>
  </si>
  <si>
    <t>19、中央空调及电梯运行费</t>
  </si>
  <si>
    <t>20、劳务费</t>
  </si>
  <si>
    <t>21、业务费</t>
  </si>
  <si>
    <t>1、办公费</t>
  </si>
  <si>
    <t>对个人和家庭的补助</t>
  </si>
  <si>
    <t>303</t>
  </si>
  <si>
    <t>0</t>
  </si>
  <si>
    <r>
      <rPr>
        <sz val="11"/>
        <rFont val="方正仿宋_GBK"/>
        <family val="0"/>
      </rPr>
      <t>工资福利支出</t>
    </r>
  </si>
  <si>
    <r>
      <rPr>
        <sz val="11"/>
        <rFont val="方正仿宋_GBK"/>
        <family val="0"/>
      </rPr>
      <t>商品和服务支出</t>
    </r>
  </si>
  <si>
    <r>
      <rPr>
        <sz val="11"/>
        <rFont val="方正仿宋_GBK"/>
        <family val="0"/>
      </rPr>
      <t>合计</t>
    </r>
  </si>
  <si>
    <t>环保建设经费</t>
  </si>
  <si>
    <t>霸州市煎茶铺镇政府</t>
  </si>
  <si>
    <t>1030.77</t>
  </si>
  <si>
    <t>32.26</t>
  </si>
  <si>
    <t>预备费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</si>
</sst>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_);[Red]\(0\)"/>
    <numFmt numFmtId="180" formatCode="0;_렀"/>
    <numFmt numFmtId="181" formatCode="0.00_ "/>
    <numFmt numFmtId="182" formatCode="0.0_);[Red]\(0.0\)"/>
    <numFmt numFmtId="183" formatCode="0.00_);[Red]\(0.00\)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8"/>
      <name val="Times New Roman"/>
      <family val="1"/>
    </font>
    <font>
      <sz val="18"/>
      <name val="方正小标宋_GBK"/>
      <family val="0"/>
    </font>
    <font>
      <sz val="12"/>
      <name val="方正仿宋_GBK"/>
      <family val="0"/>
    </font>
    <font>
      <b/>
      <sz val="12"/>
      <name val="Times New Roman"/>
      <family val="1"/>
    </font>
    <font>
      <sz val="11"/>
      <color indexed="9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11"/>
      <name val="宋体"/>
      <family val="0"/>
    </font>
    <font>
      <sz val="12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20"/>
      <name val="宋体"/>
      <family val="0"/>
    </font>
    <font>
      <sz val="11"/>
      <name val="黑体"/>
      <family val="3"/>
    </font>
    <font>
      <sz val="11"/>
      <name val="方正书宋_GBK"/>
      <family val="0"/>
    </font>
    <font>
      <b/>
      <sz val="11"/>
      <name val="方正书宋_GBK"/>
      <family val="0"/>
    </font>
    <font>
      <b/>
      <sz val="11"/>
      <name val="方正仿宋_GBK"/>
      <family val="0"/>
    </font>
    <font>
      <sz val="11"/>
      <name val="方正仿宋_GBK"/>
      <family val="0"/>
    </font>
    <font>
      <sz val="9"/>
      <name val="Times New Roman"/>
      <family val="1"/>
    </font>
    <font>
      <sz val="14"/>
      <name val="Times New Roman"/>
      <family val="1"/>
    </font>
    <font>
      <sz val="10.5"/>
      <name val="方正仿宋_GBK"/>
      <family val="0"/>
    </font>
    <font>
      <sz val="9"/>
      <name val="方正仿宋_GBK"/>
      <family val="0"/>
    </font>
    <font>
      <sz val="9"/>
      <name val="方正书宋_GBK"/>
      <family val="0"/>
    </font>
    <font>
      <b/>
      <sz val="9"/>
      <name val="方正书宋_GBK"/>
      <family val="0"/>
    </font>
    <font>
      <sz val="10.5"/>
      <name val="Times New Roman"/>
      <family val="1"/>
    </font>
    <font>
      <b/>
      <sz val="9"/>
      <name val="Times New Roman"/>
      <family val="1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0.5"/>
      <color indexed="8"/>
      <name val="方正书宋_GBK"/>
      <family val="0"/>
    </font>
    <font>
      <sz val="10.5"/>
      <color indexed="8"/>
      <name val="方正书宋_GBK"/>
      <family val="0"/>
    </font>
    <font>
      <sz val="11"/>
      <color indexed="8"/>
      <name val="方正书宋_GBK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37" fontId="11" fillId="0" borderId="0">
      <alignment/>
      <protection/>
    </xf>
    <xf numFmtId="0" fontId="12" fillId="0" borderId="0">
      <alignment/>
      <protection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4">
      <alignment horizontal="distributed" vertical="center" wrapText="1"/>
      <protection/>
    </xf>
    <xf numFmtId="0" fontId="54" fillId="3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0">
      <alignment/>
      <protection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/>
    </xf>
    <xf numFmtId="0" fontId="3" fillId="0" borderId="0">
      <alignment/>
      <protection locked="0"/>
    </xf>
    <xf numFmtId="0" fontId="4" fillId="0" borderId="0">
      <alignment/>
      <protection/>
    </xf>
    <xf numFmtId="0" fontId="3" fillId="0" borderId="0">
      <alignment/>
      <protection locked="0"/>
    </xf>
    <xf numFmtId="0" fontId="2" fillId="0" borderId="0">
      <alignment/>
      <protection/>
    </xf>
    <xf numFmtId="0" fontId="55" fillId="35" borderId="0" applyNumberFormat="0" applyBorder="0" applyAlignment="0" applyProtection="0"/>
    <xf numFmtId="0" fontId="56" fillId="0" borderId="5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6" borderId="6" applyNumberFormat="0" applyAlignment="0" applyProtection="0"/>
    <xf numFmtId="0" fontId="58" fillId="37" borderId="7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12" fillId="0" borderId="0">
      <alignment/>
      <protection/>
    </xf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62" fillId="44" borderId="0" applyNumberFormat="0" applyBorder="0" applyAlignment="0" applyProtection="0"/>
    <xf numFmtId="0" fontId="63" fillId="36" borderId="9" applyNumberFormat="0" applyAlignment="0" applyProtection="0"/>
    <xf numFmtId="0" fontId="64" fillId="45" borderId="6" applyNumberFormat="0" applyAlignment="0" applyProtection="0"/>
    <xf numFmtId="1" fontId="13" fillId="0" borderId="4">
      <alignment vertical="center"/>
      <protection locked="0"/>
    </xf>
    <xf numFmtId="0" fontId="14" fillId="0" borderId="0">
      <alignment/>
      <protection/>
    </xf>
    <xf numFmtId="178" fontId="13" fillId="0" borderId="4">
      <alignment vertical="center"/>
      <protection locked="0"/>
    </xf>
    <xf numFmtId="0" fontId="4" fillId="0" borderId="0">
      <alignment/>
      <protection/>
    </xf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49" borderId="0" applyNumberFormat="0" applyBorder="0" applyAlignment="0" applyProtection="0"/>
    <xf numFmtId="0" fontId="1" fillId="50" borderId="10" applyNumberFormat="0" applyFont="0" applyAlignment="0" applyProtection="0"/>
  </cellStyleXfs>
  <cellXfs count="220">
    <xf numFmtId="0" fontId="0" fillId="0" borderId="0" xfId="0" applyFont="1" applyAlignment="1">
      <alignment/>
    </xf>
    <xf numFmtId="0" fontId="5" fillId="0" borderId="0" xfId="91" applyFont="1">
      <alignment/>
      <protection/>
    </xf>
    <xf numFmtId="179" fontId="15" fillId="0" borderId="0" xfId="92" applyNumberFormat="1" applyFont="1" applyFill="1" applyAlignment="1">
      <alignment vertical="top"/>
      <protection locked="0"/>
    </xf>
    <xf numFmtId="0" fontId="15" fillId="0" borderId="0" xfId="92" applyFont="1" applyFill="1" applyAlignment="1">
      <alignment vertical="top"/>
      <protection locked="0"/>
    </xf>
    <xf numFmtId="49" fontId="15" fillId="0" borderId="0" xfId="92" applyNumberFormat="1" applyFont="1" applyFill="1" applyAlignment="1">
      <alignment horizontal="left" vertical="top"/>
      <protection locked="0"/>
    </xf>
    <xf numFmtId="179" fontId="15" fillId="0" borderId="4" xfId="92" applyNumberFormat="1" applyFont="1" applyFill="1" applyBorder="1" applyAlignment="1">
      <alignment vertical="center"/>
      <protection locked="0"/>
    </xf>
    <xf numFmtId="49" fontId="15" fillId="0" borderId="4" xfId="92" applyNumberFormat="1" applyFont="1" applyFill="1" applyBorder="1" applyAlignment="1">
      <alignment horizontal="left" vertical="center" indent="1"/>
      <protection locked="0"/>
    </xf>
    <xf numFmtId="49" fontId="16" fillId="0" borderId="4" xfId="92" applyNumberFormat="1" applyFont="1" applyFill="1" applyBorder="1" applyAlignment="1">
      <alignment horizontal="left" vertical="center"/>
      <protection locked="0"/>
    </xf>
    <xf numFmtId="177" fontId="16" fillId="0" borderId="4" xfId="92" applyNumberFormat="1" applyFont="1" applyFill="1" applyBorder="1" applyAlignment="1">
      <alignment vertical="center"/>
      <protection locked="0"/>
    </xf>
    <xf numFmtId="0" fontId="9" fillId="0" borderId="0" xfId="91" applyFont="1" applyAlignment="1">
      <alignment horizontal="center"/>
      <protection/>
    </xf>
    <xf numFmtId="176" fontId="5" fillId="0" borderId="0" xfId="91" applyNumberFormat="1" applyFont="1" applyAlignment="1">
      <alignment horizontal="right" vertical="center"/>
      <protection/>
    </xf>
    <xf numFmtId="0" fontId="16" fillId="0" borderId="0" xfId="91" applyFont="1" applyBorder="1" applyAlignment="1">
      <alignment horizontal="center" vertical="center"/>
      <protection/>
    </xf>
    <xf numFmtId="0" fontId="16" fillId="0" borderId="0" xfId="91" applyFont="1" applyAlignment="1">
      <alignment horizontal="center" vertical="center"/>
      <protection/>
    </xf>
    <xf numFmtId="0" fontId="15" fillId="0" borderId="4" xfId="91" applyFont="1" applyBorder="1" applyAlignment="1">
      <alignment horizontal="left" vertical="center" indent="1"/>
      <protection/>
    </xf>
    <xf numFmtId="0" fontId="15" fillId="0" borderId="0" xfId="91" applyFont="1" applyBorder="1">
      <alignment/>
      <protection/>
    </xf>
    <xf numFmtId="0" fontId="15" fillId="0" borderId="0" xfId="91" applyFont="1">
      <alignment/>
      <protection/>
    </xf>
    <xf numFmtId="0" fontId="16" fillId="0" borderId="0" xfId="91" applyFont="1" applyBorder="1">
      <alignment/>
      <protection/>
    </xf>
    <xf numFmtId="0" fontId="16" fillId="0" borderId="0" xfId="91" applyFont="1">
      <alignment/>
      <protection/>
    </xf>
    <xf numFmtId="1" fontId="16" fillId="0" borderId="4" xfId="91" applyNumberFormat="1" applyFont="1" applyBorder="1" applyAlignment="1" applyProtection="1">
      <alignment horizontal="center" vertical="center" wrapText="1"/>
      <protection locked="0"/>
    </xf>
    <xf numFmtId="49" fontId="22" fillId="0" borderId="4" xfId="92" applyNumberFormat="1" applyFont="1" applyFill="1" applyBorder="1" applyAlignment="1">
      <alignment horizontal="left" vertical="center" indent="1"/>
      <protection locked="0"/>
    </xf>
    <xf numFmtId="49" fontId="20" fillId="0" borderId="4" xfId="92" applyNumberFormat="1" applyFont="1" applyFill="1" applyBorder="1" applyAlignment="1">
      <alignment horizontal="center" vertical="center"/>
      <protection locked="0"/>
    </xf>
    <xf numFmtId="0" fontId="20" fillId="0" borderId="4" xfId="92" applyFont="1" applyFill="1" applyBorder="1" applyAlignment="1">
      <alignment horizontal="center" vertical="center"/>
      <protection locked="0"/>
    </xf>
    <xf numFmtId="179" fontId="20" fillId="0" borderId="4" xfId="92" applyNumberFormat="1" applyFont="1" applyFill="1" applyBorder="1" applyAlignment="1">
      <alignment horizontal="center" vertical="center"/>
      <protection locked="0"/>
    </xf>
    <xf numFmtId="0" fontId="19" fillId="0" borderId="0" xfId="92" applyFont="1" applyFill="1" applyAlignment="1">
      <alignment vertical="top"/>
      <protection locked="0"/>
    </xf>
    <xf numFmtId="0" fontId="19" fillId="0" borderId="0" xfId="77" applyFont="1" applyFill="1" applyAlignment="1">
      <alignment vertical="center" wrapText="1"/>
      <protection/>
    </xf>
    <xf numFmtId="179" fontId="19" fillId="0" borderId="0" xfId="92" applyNumberFormat="1" applyFont="1" applyFill="1" applyAlignment="1">
      <alignment vertical="top"/>
      <protection locked="0"/>
    </xf>
    <xf numFmtId="0" fontId="19" fillId="0" borderId="0" xfId="77" applyFont="1" applyFill="1" applyAlignment="1">
      <alignment horizontal="center" vertical="center" wrapText="1"/>
      <protection/>
    </xf>
    <xf numFmtId="0" fontId="15" fillId="0" borderId="0" xfId="93" applyFont="1" applyBorder="1" applyAlignment="1">
      <alignment horizontal="left" vertical="center"/>
      <protection/>
    </xf>
    <xf numFmtId="0" fontId="23" fillId="0" borderId="0" xfId="92" applyFont="1" applyFill="1" applyAlignment="1">
      <alignment vertical="top"/>
      <protection locked="0"/>
    </xf>
    <xf numFmtId="49" fontId="23" fillId="0" borderId="0" xfId="77" applyNumberFormat="1" applyFont="1" applyFill="1">
      <alignment/>
      <protection/>
    </xf>
    <xf numFmtId="2" fontId="23" fillId="0" borderId="0" xfId="77" applyNumberFormat="1" applyFont="1" applyFill="1">
      <alignment/>
      <protection/>
    </xf>
    <xf numFmtId="179" fontId="23" fillId="0" borderId="0" xfId="92" applyNumberFormat="1" applyFont="1" applyFill="1" applyAlignment="1">
      <alignment vertical="top"/>
      <protection locked="0"/>
    </xf>
    <xf numFmtId="179" fontId="15" fillId="0" borderId="0" xfId="92" applyNumberFormat="1" applyFont="1" applyFill="1" applyAlignment="1">
      <alignment horizontal="right" vertical="top"/>
      <protection locked="0"/>
    </xf>
    <xf numFmtId="49" fontId="16" fillId="0" borderId="4" xfId="92" applyNumberFormat="1" applyFont="1" applyFill="1" applyBorder="1" applyAlignment="1">
      <alignment horizontal="center" vertical="center"/>
      <protection locked="0"/>
    </xf>
    <xf numFmtId="0" fontId="16" fillId="0" borderId="4" xfId="92" applyFont="1" applyFill="1" applyBorder="1" applyAlignment="1">
      <alignment horizontal="center" vertical="center"/>
      <protection locked="0"/>
    </xf>
    <xf numFmtId="179" fontId="16" fillId="0" borderId="4" xfId="92" applyNumberFormat="1" applyFont="1" applyFill="1" applyBorder="1" applyAlignment="1">
      <alignment horizontal="center" vertical="center"/>
      <protection locked="0"/>
    </xf>
    <xf numFmtId="0" fontId="15" fillId="0" borderId="0" xfId="77" applyFont="1" applyFill="1" applyAlignment="1">
      <alignment vertical="center" wrapText="1"/>
      <protection/>
    </xf>
    <xf numFmtId="0" fontId="15" fillId="0" borderId="0" xfId="77" applyFont="1" applyFill="1" applyAlignment="1">
      <alignment horizontal="center" vertical="center" wrapText="1"/>
      <protection/>
    </xf>
    <xf numFmtId="0" fontId="16" fillId="0" borderId="4" xfId="92" applyFont="1" applyFill="1" applyBorder="1" applyAlignment="1">
      <alignment horizontal="left" vertical="center"/>
      <protection locked="0"/>
    </xf>
    <xf numFmtId="177" fontId="15" fillId="0" borderId="0" xfId="92" applyNumberFormat="1" applyFont="1" applyFill="1" applyAlignment="1">
      <alignment vertical="top"/>
      <protection locked="0"/>
    </xf>
    <xf numFmtId="181" fontId="15" fillId="0" borderId="0" xfId="92" applyNumberFormat="1" applyFont="1" applyFill="1" applyAlignment="1">
      <alignment vertical="top"/>
      <protection locked="0"/>
    </xf>
    <xf numFmtId="49" fontId="15" fillId="0" borderId="0" xfId="77" applyNumberFormat="1" applyFont="1" applyFill="1">
      <alignment/>
      <protection/>
    </xf>
    <xf numFmtId="2" fontId="15" fillId="0" borderId="0" xfId="77" applyNumberFormat="1" applyFont="1" applyFill="1">
      <alignment/>
      <protection/>
    </xf>
    <xf numFmtId="49" fontId="15" fillId="0" borderId="0" xfId="77" applyNumberFormat="1" applyFont="1" applyFill="1" applyAlignment="1" applyProtection="1">
      <alignment vertical="center"/>
      <protection locked="0"/>
    </xf>
    <xf numFmtId="2" fontId="15" fillId="0" borderId="0" xfId="77" applyNumberFormat="1" applyFont="1" applyFill="1" applyAlignment="1" applyProtection="1">
      <alignment vertical="center"/>
      <protection locked="0"/>
    </xf>
    <xf numFmtId="0" fontId="15" fillId="0" borderId="4" xfId="92" applyFont="1" applyFill="1" applyBorder="1" applyAlignment="1">
      <alignment horizontal="left" vertical="center" indent="2"/>
      <protection locked="0"/>
    </xf>
    <xf numFmtId="180" fontId="15" fillId="0" borderId="0" xfId="92" applyNumberFormat="1" applyFont="1" applyFill="1" applyAlignment="1">
      <alignment vertical="top"/>
      <protection locked="0"/>
    </xf>
    <xf numFmtId="177" fontId="23" fillId="0" borderId="0" xfId="92" applyNumberFormat="1" applyFont="1" applyFill="1" applyAlignment="1">
      <alignment vertical="top"/>
      <protection locked="0"/>
    </xf>
    <xf numFmtId="49" fontId="23" fillId="0" borderId="0" xfId="77" applyNumberFormat="1" applyFont="1" applyFill="1" applyAlignment="1" applyProtection="1">
      <alignment vertical="center"/>
      <protection locked="0"/>
    </xf>
    <xf numFmtId="2" fontId="23" fillId="0" borderId="0" xfId="77" applyNumberFormat="1" applyFont="1" applyFill="1" applyAlignment="1" applyProtection="1">
      <alignment vertical="center"/>
      <protection locked="0"/>
    </xf>
    <xf numFmtId="49" fontId="15" fillId="0" borderId="4" xfId="92" applyNumberFormat="1" applyFont="1" applyFill="1" applyBorder="1" applyAlignment="1">
      <alignment horizontal="left" vertical="center"/>
      <protection locked="0"/>
    </xf>
    <xf numFmtId="49" fontId="16" fillId="0" borderId="0" xfId="91" applyNumberFormat="1" applyFont="1" applyBorder="1" applyAlignment="1">
      <alignment horizontal="left" vertical="center"/>
      <protection/>
    </xf>
    <xf numFmtId="49" fontId="16" fillId="0" borderId="0" xfId="91" applyNumberFormat="1" applyFont="1" applyAlignment="1">
      <alignment horizontal="left" vertical="center"/>
      <protection/>
    </xf>
    <xf numFmtId="49" fontId="15" fillId="0" borderId="4" xfId="91" applyNumberFormat="1" applyFont="1" applyBorder="1" applyAlignment="1">
      <alignment horizontal="left" vertical="center" indent="1"/>
      <protection/>
    </xf>
    <xf numFmtId="49" fontId="15" fillId="0" borderId="0" xfId="91" applyNumberFormat="1" applyFont="1" applyBorder="1" applyAlignment="1">
      <alignment horizontal="left" indent="1"/>
      <protection/>
    </xf>
    <xf numFmtId="49" fontId="15" fillId="0" borderId="0" xfId="91" applyNumberFormat="1" applyFont="1" applyAlignment="1">
      <alignment horizontal="left" indent="1"/>
      <protection/>
    </xf>
    <xf numFmtId="49" fontId="15" fillId="0" borderId="0" xfId="77" applyNumberFormat="1" applyFont="1" applyFill="1" applyAlignment="1">
      <alignment horizontal="left"/>
      <protection/>
    </xf>
    <xf numFmtId="49" fontId="15" fillId="0" borderId="0" xfId="77" applyNumberFormat="1" applyFont="1" applyFill="1" applyAlignment="1" applyProtection="1">
      <alignment horizontal="left" vertical="center"/>
      <protection locked="0"/>
    </xf>
    <xf numFmtId="49" fontId="15" fillId="0" borderId="0" xfId="92" applyNumberFormat="1" applyFont="1" applyFill="1" applyAlignment="1">
      <alignment horizontal="left" vertical="top" indent="1"/>
      <protection locked="0"/>
    </xf>
    <xf numFmtId="49" fontId="15" fillId="0" borderId="0" xfId="77" applyNumberFormat="1" applyFont="1" applyFill="1" applyAlignment="1">
      <alignment horizontal="left" indent="1"/>
      <protection/>
    </xf>
    <xf numFmtId="49" fontId="15" fillId="0" borderId="0" xfId="77" applyNumberFormat="1" applyFont="1" applyFill="1" applyAlignment="1" applyProtection="1">
      <alignment horizontal="left" vertical="center" indent="1"/>
      <protection locked="0"/>
    </xf>
    <xf numFmtId="49" fontId="15" fillId="0" borderId="4" xfId="92" applyNumberFormat="1" applyFont="1" applyFill="1" applyBorder="1" applyAlignment="1">
      <alignment horizontal="left" vertical="center" indent="2"/>
      <protection locked="0"/>
    </xf>
    <xf numFmtId="49" fontId="15" fillId="0" borderId="0" xfId="92" applyNumberFormat="1" applyFont="1" applyFill="1" applyAlignment="1">
      <alignment horizontal="left" vertical="top" indent="2"/>
      <protection locked="0"/>
    </xf>
    <xf numFmtId="49" fontId="15" fillId="0" borderId="0" xfId="77" applyNumberFormat="1" applyFont="1" applyFill="1" applyAlignment="1">
      <alignment horizontal="left" indent="2"/>
      <protection/>
    </xf>
    <xf numFmtId="49" fontId="15" fillId="0" borderId="0" xfId="77" applyNumberFormat="1" applyFont="1" applyFill="1" applyAlignment="1" applyProtection="1">
      <alignment horizontal="left" vertical="center" indent="2"/>
      <protection locked="0"/>
    </xf>
    <xf numFmtId="49" fontId="22" fillId="0" borderId="4" xfId="92" applyNumberFormat="1" applyFont="1" applyFill="1" applyBorder="1" applyAlignment="1">
      <alignment horizontal="left" vertical="center" indent="2"/>
      <protection locked="0"/>
    </xf>
    <xf numFmtId="0" fontId="5" fillId="0" borderId="0" xfId="77" applyFont="1" applyFill="1" applyAlignment="1">
      <alignment vertical="center"/>
      <protection/>
    </xf>
    <xf numFmtId="179" fontId="15" fillId="0" borderId="0" xfId="77" applyNumberFormat="1" applyFont="1" applyFill="1" applyAlignment="1">
      <alignment horizontal="right" vertical="center"/>
      <protection/>
    </xf>
    <xf numFmtId="179" fontId="5" fillId="0" borderId="0" xfId="77" applyNumberFormat="1" applyFont="1" applyFill="1" applyAlignment="1">
      <alignment vertical="center"/>
      <protection/>
    </xf>
    <xf numFmtId="0" fontId="15" fillId="0" borderId="0" xfId="77" applyFont="1" applyFill="1" applyAlignment="1">
      <alignment vertical="center"/>
      <protection/>
    </xf>
    <xf numFmtId="0" fontId="20" fillId="0" borderId="4" xfId="77" applyFont="1" applyFill="1" applyBorder="1" applyAlignment="1">
      <alignment horizontal="center" vertical="center"/>
      <protection/>
    </xf>
    <xf numFmtId="179" fontId="20" fillId="0" borderId="4" xfId="77" applyNumberFormat="1" applyFont="1" applyFill="1" applyBorder="1" applyAlignment="1">
      <alignment horizontal="center" vertical="center"/>
      <protection/>
    </xf>
    <xf numFmtId="0" fontId="20" fillId="0" borderId="0" xfId="77" applyFont="1" applyFill="1" applyAlignment="1">
      <alignment vertical="center"/>
      <protection/>
    </xf>
    <xf numFmtId="0" fontId="16" fillId="0" borderId="4" xfId="77" applyFont="1" applyFill="1" applyBorder="1" applyAlignment="1">
      <alignment horizontal="left" vertical="center"/>
      <protection/>
    </xf>
    <xf numFmtId="0" fontId="16" fillId="0" borderId="4" xfId="77" applyFont="1" applyFill="1" applyBorder="1" applyAlignment="1">
      <alignment vertical="center"/>
      <protection/>
    </xf>
    <xf numFmtId="179" fontId="16" fillId="0" borderId="4" xfId="77" applyNumberFormat="1" applyFont="1" applyFill="1" applyBorder="1" applyAlignment="1">
      <alignment horizontal="right" vertical="center"/>
      <protection/>
    </xf>
    <xf numFmtId="0" fontId="16" fillId="0" borderId="0" xfId="77" applyFont="1" applyFill="1" applyAlignment="1">
      <alignment vertical="center"/>
      <protection/>
    </xf>
    <xf numFmtId="0" fontId="15" fillId="0" borderId="4" xfId="77" applyFont="1" applyFill="1" applyBorder="1" applyAlignment="1">
      <alignment horizontal="center" vertical="center"/>
      <protection/>
    </xf>
    <xf numFmtId="0" fontId="15" fillId="0" borderId="4" xfId="77" applyFont="1" applyFill="1" applyBorder="1" applyAlignment="1">
      <alignment vertical="center"/>
      <protection/>
    </xf>
    <xf numFmtId="179" fontId="15" fillId="0" borderId="4" xfId="77" applyNumberFormat="1" applyFont="1" applyFill="1" applyBorder="1" applyAlignment="1">
      <alignment vertical="center"/>
      <protection/>
    </xf>
    <xf numFmtId="179" fontId="15" fillId="0" borderId="0" xfId="77" applyNumberFormat="1" applyFont="1" applyFill="1" applyAlignment="1">
      <alignment vertical="center"/>
      <protection/>
    </xf>
    <xf numFmtId="0" fontId="16" fillId="0" borderId="4" xfId="77" applyFont="1" applyFill="1" applyBorder="1" applyAlignment="1">
      <alignment horizontal="center" vertical="center"/>
      <protection/>
    </xf>
    <xf numFmtId="49" fontId="16" fillId="0" borderId="0" xfId="77" applyNumberFormat="1" applyFont="1" applyFill="1" applyAlignment="1">
      <alignment horizontal="left" vertical="center"/>
      <protection/>
    </xf>
    <xf numFmtId="49" fontId="15" fillId="0" borderId="4" xfId="77" applyNumberFormat="1" applyFont="1" applyFill="1" applyBorder="1" applyAlignment="1">
      <alignment horizontal="left" vertical="center" indent="1"/>
      <protection/>
    </xf>
    <xf numFmtId="49" fontId="15" fillId="0" borderId="0" xfId="77" applyNumberFormat="1" applyFont="1" applyFill="1" applyAlignment="1">
      <alignment horizontal="left" vertical="center" indent="1"/>
      <protection/>
    </xf>
    <xf numFmtId="179" fontId="16" fillId="0" borderId="4" xfId="77" applyNumberFormat="1" applyFont="1" applyFill="1" applyBorder="1" applyAlignment="1">
      <alignment horizontal="center" vertical="center"/>
      <protection/>
    </xf>
    <xf numFmtId="0" fontId="24" fillId="0" borderId="0" xfId="93" applyFont="1" applyBorder="1" applyAlignment="1">
      <alignment horizontal="left" vertical="center"/>
      <protection/>
    </xf>
    <xf numFmtId="49" fontId="22" fillId="0" borderId="4" xfId="77" applyNumberFormat="1" applyFont="1" applyFill="1" applyBorder="1" applyAlignment="1">
      <alignment horizontal="left" vertical="center" indent="1"/>
      <protection/>
    </xf>
    <xf numFmtId="0" fontId="16" fillId="0" borderId="4" xfId="92" applyFont="1" applyFill="1" applyBorder="1" applyAlignment="1">
      <alignment horizontal="left" vertical="center" wrapText="1" indent="1"/>
      <protection locked="0"/>
    </xf>
    <xf numFmtId="49" fontId="16" fillId="0" borderId="4" xfId="92" applyNumberFormat="1" applyFont="1" applyFill="1" applyBorder="1" applyAlignment="1">
      <alignment horizontal="left" vertical="center" indent="1"/>
      <protection locked="0"/>
    </xf>
    <xf numFmtId="49" fontId="22" fillId="0" borderId="4" xfId="92" applyNumberFormat="1" applyFont="1" applyFill="1" applyBorder="1" applyAlignment="1">
      <alignment horizontal="left" vertical="center" wrapText="1" indent="1"/>
      <protection locked="0"/>
    </xf>
    <xf numFmtId="49" fontId="15" fillId="0" borderId="4" xfId="92" applyNumberFormat="1" applyFont="1" applyFill="1" applyBorder="1" applyAlignment="1">
      <alignment horizontal="left" vertical="center" wrapText="1" indent="1"/>
      <protection locked="0"/>
    </xf>
    <xf numFmtId="179" fontId="29" fillId="0" borderId="0" xfId="92" applyNumberFormat="1" applyFont="1" applyFill="1" applyAlignment="1">
      <alignment horizontal="right" vertical="top"/>
      <protection locked="0"/>
    </xf>
    <xf numFmtId="0" fontId="16" fillId="0" borderId="0" xfId="92" applyFont="1" applyFill="1" applyAlignment="1">
      <alignment vertical="top"/>
      <protection locked="0"/>
    </xf>
    <xf numFmtId="0" fontId="30" fillId="0" borderId="0" xfId="92" applyFont="1" applyFill="1" applyAlignment="1">
      <alignment vertical="top"/>
      <protection locked="0"/>
    </xf>
    <xf numFmtId="0" fontId="30" fillId="0" borderId="0" xfId="77" applyFont="1" applyFill="1" applyAlignment="1">
      <alignment vertical="center" wrapText="1"/>
      <protection/>
    </xf>
    <xf numFmtId="179" fontId="30" fillId="0" borderId="0" xfId="92" applyNumberFormat="1" applyFont="1" applyFill="1" applyAlignment="1">
      <alignment vertical="top"/>
      <protection locked="0"/>
    </xf>
    <xf numFmtId="0" fontId="30" fillId="0" borderId="0" xfId="77" applyFont="1" applyFill="1" applyAlignment="1">
      <alignment horizontal="center" vertical="center" wrapText="1"/>
      <protection/>
    </xf>
    <xf numFmtId="49" fontId="15" fillId="0" borderId="4" xfId="92" applyNumberFormat="1" applyFont="1" applyFill="1" applyBorder="1" applyAlignment="1">
      <alignment horizontal="center" vertical="center"/>
      <protection locked="0"/>
    </xf>
    <xf numFmtId="181" fontId="23" fillId="0" borderId="0" xfId="92" applyNumberFormat="1" applyFont="1" applyFill="1" applyAlignment="1">
      <alignment vertical="top"/>
      <protection locked="0"/>
    </xf>
    <xf numFmtId="0" fontId="23" fillId="0" borderId="0" xfId="77" applyFont="1" applyFill="1" applyAlignment="1">
      <alignment vertical="center" wrapText="1"/>
      <protection/>
    </xf>
    <xf numFmtId="0" fontId="23" fillId="0" borderId="0" xfId="77" applyFont="1" applyFill="1" applyAlignment="1">
      <alignment horizontal="center" vertical="center" wrapText="1"/>
      <protection/>
    </xf>
    <xf numFmtId="177" fontId="15" fillId="0" borderId="4" xfId="92" applyNumberFormat="1" applyFont="1" applyFill="1" applyBorder="1" applyAlignment="1">
      <alignment vertical="center"/>
      <protection locked="0"/>
    </xf>
    <xf numFmtId="179" fontId="15" fillId="0" borderId="4" xfId="92" applyNumberFormat="1" applyFont="1" applyFill="1" applyBorder="1" applyAlignment="1">
      <alignment horizontal="left" vertical="center" indent="1"/>
      <protection locked="0"/>
    </xf>
    <xf numFmtId="177" fontId="15" fillId="0" borderId="0" xfId="92" applyNumberFormat="1" applyFont="1" applyFill="1" applyAlignment="1">
      <alignment horizontal="left" vertical="top" indent="1"/>
      <protection locked="0"/>
    </xf>
    <xf numFmtId="0" fontId="15" fillId="0" borderId="0" xfId="92" applyFont="1" applyFill="1" applyAlignment="1">
      <alignment horizontal="left" vertical="top" indent="1"/>
      <protection locked="0"/>
    </xf>
    <xf numFmtId="2" fontId="15" fillId="0" borderId="0" xfId="77" applyNumberFormat="1" applyFont="1" applyFill="1" applyAlignment="1">
      <alignment horizontal="left" indent="1"/>
      <protection/>
    </xf>
    <xf numFmtId="179" fontId="15" fillId="0" borderId="0" xfId="92" applyNumberFormat="1" applyFont="1" applyFill="1" applyAlignment="1">
      <alignment horizontal="left" vertical="top" indent="1"/>
      <protection locked="0"/>
    </xf>
    <xf numFmtId="2" fontId="15" fillId="0" borderId="0" xfId="77" applyNumberFormat="1" applyFont="1" applyFill="1" applyAlignment="1" applyProtection="1">
      <alignment horizontal="left" vertical="center" indent="1"/>
      <protection locked="0"/>
    </xf>
    <xf numFmtId="179" fontId="15" fillId="0" borderId="4" xfId="92" applyNumberFormat="1" applyFont="1" applyFill="1" applyBorder="1" applyAlignment="1">
      <alignment horizontal="left" vertical="center" indent="2"/>
      <protection locked="0"/>
    </xf>
    <xf numFmtId="177" fontId="15" fillId="0" borderId="0" xfId="92" applyNumberFormat="1" applyFont="1" applyFill="1" applyAlignment="1">
      <alignment horizontal="left" vertical="top" indent="2"/>
      <protection locked="0"/>
    </xf>
    <xf numFmtId="0" fontId="15" fillId="0" borderId="0" xfId="92" applyFont="1" applyFill="1" applyAlignment="1">
      <alignment horizontal="left" vertical="top" indent="2"/>
      <protection locked="0"/>
    </xf>
    <xf numFmtId="2" fontId="15" fillId="0" borderId="0" xfId="77" applyNumberFormat="1" applyFont="1" applyFill="1" applyAlignment="1">
      <alignment horizontal="left" indent="2"/>
      <protection/>
    </xf>
    <xf numFmtId="179" fontId="15" fillId="0" borderId="0" xfId="92" applyNumberFormat="1" applyFont="1" applyFill="1" applyAlignment="1">
      <alignment horizontal="left" vertical="top" indent="2"/>
      <protection locked="0"/>
    </xf>
    <xf numFmtId="2" fontId="15" fillId="0" borderId="0" xfId="77" applyNumberFormat="1" applyFont="1" applyFill="1" applyAlignment="1" applyProtection="1">
      <alignment horizontal="left" vertical="center" indent="2"/>
      <protection locked="0"/>
    </xf>
    <xf numFmtId="49" fontId="16" fillId="0" borderId="4" xfId="77" applyNumberFormat="1" applyFont="1" applyFill="1" applyBorder="1" applyAlignment="1">
      <alignment horizontal="left" vertical="center" indent="1"/>
      <protection/>
    </xf>
    <xf numFmtId="49" fontId="16" fillId="0" borderId="0" xfId="77" applyNumberFormat="1" applyFont="1" applyFill="1" applyAlignment="1">
      <alignment horizontal="left" vertical="center" indent="1"/>
      <protection/>
    </xf>
    <xf numFmtId="0" fontId="15" fillId="0" borderId="4" xfId="77" applyFont="1" applyFill="1" applyBorder="1" applyAlignment="1">
      <alignment horizontal="left" vertical="center" indent="2"/>
      <protection/>
    </xf>
    <xf numFmtId="179" fontId="15" fillId="0" borderId="4" xfId="77" applyNumberFormat="1" applyFont="1" applyFill="1" applyBorder="1" applyAlignment="1">
      <alignment horizontal="left" vertical="center" indent="2"/>
      <protection/>
    </xf>
    <xf numFmtId="0" fontId="15" fillId="0" borderId="0" xfId="77" applyFont="1" applyFill="1" applyAlignment="1">
      <alignment horizontal="left" vertical="center" indent="2"/>
      <protection/>
    </xf>
    <xf numFmtId="179" fontId="15" fillId="0" borderId="0" xfId="77" applyNumberFormat="1" applyFont="1" applyFill="1" applyAlignment="1">
      <alignment horizontal="left" vertical="center" indent="2"/>
      <protection/>
    </xf>
    <xf numFmtId="49" fontId="23" fillId="0" borderId="0" xfId="92" applyNumberFormat="1" applyFont="1" applyFill="1" applyAlignment="1">
      <alignment horizontal="left" vertical="top" indent="1"/>
      <protection locked="0"/>
    </xf>
    <xf numFmtId="49" fontId="23" fillId="0" borderId="0" xfId="77" applyNumberFormat="1" applyFont="1" applyFill="1" applyAlignment="1">
      <alignment horizontal="left" indent="1"/>
      <protection/>
    </xf>
    <xf numFmtId="49" fontId="23" fillId="0" borderId="0" xfId="77" applyNumberFormat="1" applyFont="1" applyFill="1" applyAlignment="1" applyProtection="1">
      <alignment horizontal="left" vertical="center" indent="1"/>
      <protection locked="0"/>
    </xf>
    <xf numFmtId="49" fontId="23" fillId="0" borderId="0" xfId="92" applyNumberFormat="1" applyFont="1" applyFill="1" applyAlignment="1">
      <alignment horizontal="left" vertical="top" indent="2"/>
      <protection locked="0"/>
    </xf>
    <xf numFmtId="49" fontId="23" fillId="0" borderId="0" xfId="77" applyNumberFormat="1" applyFont="1" applyFill="1" applyAlignment="1">
      <alignment horizontal="left" indent="2"/>
      <protection/>
    </xf>
    <xf numFmtId="49" fontId="23" fillId="0" borderId="0" xfId="77" applyNumberFormat="1" applyFont="1" applyFill="1" applyAlignment="1" applyProtection="1">
      <alignment horizontal="left" vertical="center" indent="2"/>
      <protection locked="0"/>
    </xf>
    <xf numFmtId="180" fontId="23" fillId="0" borderId="0" xfId="92" applyNumberFormat="1" applyFont="1" applyFill="1" applyAlignment="1">
      <alignment vertical="top"/>
      <protection locked="0"/>
    </xf>
    <xf numFmtId="179" fontId="15" fillId="0" borderId="0" xfId="92" applyNumberFormat="1" applyFont="1" applyFill="1" applyAlignment="1">
      <alignment horizontal="right" vertical="center"/>
      <protection locked="0"/>
    </xf>
    <xf numFmtId="49" fontId="21" fillId="0" borderId="4" xfId="77" applyNumberFormat="1" applyFont="1" applyFill="1" applyBorder="1" applyAlignment="1">
      <alignment horizontal="left" vertical="center" indent="1"/>
      <protection/>
    </xf>
    <xf numFmtId="0" fontId="22" fillId="0" borderId="4" xfId="77" applyFont="1" applyFill="1" applyBorder="1" applyAlignment="1">
      <alignment horizontal="left" vertical="center" indent="2"/>
      <protection/>
    </xf>
    <xf numFmtId="49" fontId="21" fillId="0" borderId="4" xfId="92" applyNumberFormat="1" applyFont="1" applyFill="1" applyBorder="1" applyAlignment="1">
      <alignment horizontal="left" vertical="center" indent="1"/>
      <protection locked="0"/>
    </xf>
    <xf numFmtId="1" fontId="20" fillId="0" borderId="4" xfId="91" applyNumberFormat="1" applyFont="1" applyBorder="1" applyAlignment="1" applyProtection="1">
      <alignment horizontal="center" vertical="center" wrapText="1"/>
      <protection locked="0"/>
    </xf>
    <xf numFmtId="0" fontId="20" fillId="0" borderId="4" xfId="91" applyFont="1" applyBorder="1" applyAlignment="1">
      <alignment horizontal="center" vertical="center"/>
      <protection/>
    </xf>
    <xf numFmtId="0" fontId="16" fillId="0" borderId="11" xfId="77" applyFont="1" applyFill="1" applyBorder="1" applyAlignment="1">
      <alignment horizontal="center" vertical="center"/>
      <protection/>
    </xf>
    <xf numFmtId="0" fontId="21" fillId="0" borderId="11" xfId="92" applyFont="1" applyFill="1" applyBorder="1" applyAlignment="1">
      <alignment horizontal="center" vertical="center"/>
      <protection locked="0"/>
    </xf>
    <xf numFmtId="0" fontId="24" fillId="0" borderId="0" xfId="93" applyFont="1" applyBorder="1" applyAlignment="1">
      <alignment horizontal="left" vertical="center" wrapText="1"/>
      <protection/>
    </xf>
    <xf numFmtId="0" fontId="5" fillId="0" borderId="0" xfId="91" applyFont="1" applyAlignment="1">
      <alignment wrapText="1"/>
      <protection/>
    </xf>
    <xf numFmtId="49" fontId="7" fillId="0" borderId="0" xfId="91" applyNumberFormat="1" applyFont="1" applyAlignment="1">
      <alignment horizontal="centerContinuous" vertical="center" wrapText="1"/>
      <protection/>
    </xf>
    <xf numFmtId="49" fontId="6" fillId="0" borderId="0" xfId="91" applyNumberFormat="1" applyFont="1" applyAlignment="1">
      <alignment horizontal="centerContinuous" vertical="center" wrapText="1"/>
      <protection/>
    </xf>
    <xf numFmtId="0" fontId="16" fillId="0" borderId="0" xfId="91" applyFont="1" applyAlignment="1">
      <alignment horizontal="center" wrapText="1"/>
      <protection/>
    </xf>
    <xf numFmtId="0" fontId="15" fillId="0" borderId="0" xfId="91" applyFont="1" applyAlignment="1">
      <alignment wrapText="1"/>
      <protection/>
    </xf>
    <xf numFmtId="0" fontId="20" fillId="0" borderId="4" xfId="91" applyFont="1" applyBorder="1" applyAlignment="1">
      <alignment horizontal="center" vertical="center" wrapText="1"/>
      <protection/>
    </xf>
    <xf numFmtId="0" fontId="20" fillId="0" borderId="0" xfId="91" applyFont="1" applyBorder="1" applyAlignment="1">
      <alignment horizontal="center" vertical="center" wrapText="1"/>
      <protection/>
    </xf>
    <xf numFmtId="0" fontId="20" fillId="0" borderId="0" xfId="91" applyFont="1" applyAlignment="1">
      <alignment horizontal="center" vertical="center" wrapText="1"/>
      <protection/>
    </xf>
    <xf numFmtId="177" fontId="15" fillId="0" borderId="4" xfId="91" applyNumberFormat="1" applyFont="1" applyFill="1" applyBorder="1" applyAlignment="1">
      <alignment horizontal="right" vertical="center" wrapText="1"/>
      <protection/>
    </xf>
    <xf numFmtId="0" fontId="16" fillId="0" borderId="0" xfId="91" applyFont="1" applyBorder="1" applyAlignment="1">
      <alignment horizontal="center" vertical="center" wrapText="1"/>
      <protection/>
    </xf>
    <xf numFmtId="0" fontId="16" fillId="0" borderId="0" xfId="91" applyFont="1" applyAlignment="1">
      <alignment horizontal="center" vertical="center" wrapText="1"/>
      <protection/>
    </xf>
    <xf numFmtId="0" fontId="15" fillId="0" borderId="0" xfId="91" applyFont="1" applyBorder="1" applyAlignment="1">
      <alignment wrapText="1"/>
      <protection/>
    </xf>
    <xf numFmtId="0" fontId="16" fillId="0" borderId="4" xfId="91" applyFont="1" applyBorder="1" applyAlignment="1">
      <alignment horizontal="center" vertical="center" wrapText="1"/>
      <protection/>
    </xf>
    <xf numFmtId="177" fontId="15" fillId="0" borderId="4" xfId="91" applyNumberFormat="1" applyFont="1" applyBorder="1" applyAlignment="1">
      <alignment horizontal="right" vertical="center" wrapText="1"/>
      <protection/>
    </xf>
    <xf numFmtId="0" fontId="16" fillId="0" borderId="0" xfId="91" applyFont="1" applyBorder="1" applyAlignment="1">
      <alignment wrapText="1"/>
      <protection/>
    </xf>
    <xf numFmtId="0" fontId="16" fillId="0" borderId="0" xfId="91" applyFont="1" applyAlignment="1">
      <alignment wrapText="1"/>
      <protection/>
    </xf>
    <xf numFmtId="49" fontId="21" fillId="0" borderId="4" xfId="92" applyNumberFormat="1" applyFont="1" applyFill="1" applyBorder="1" applyAlignment="1">
      <alignment horizontal="left" vertical="center"/>
      <protection locked="0"/>
    </xf>
    <xf numFmtId="49" fontId="21" fillId="0" borderId="4" xfId="92" applyNumberFormat="1" applyFont="1" applyFill="1" applyBorder="1" applyAlignment="1">
      <alignment horizontal="left" vertical="center" wrapText="1" indent="1"/>
      <protection locked="0"/>
    </xf>
    <xf numFmtId="49" fontId="21" fillId="0" borderId="4" xfId="91" applyNumberFormat="1" applyFont="1" applyBorder="1" applyAlignment="1">
      <alignment horizontal="left" vertical="center"/>
      <protection/>
    </xf>
    <xf numFmtId="49" fontId="31" fillId="0" borderId="4" xfId="91" applyNumberFormat="1" applyFont="1" applyFill="1" applyBorder="1" applyAlignment="1">
      <alignment horizontal="left" vertical="center"/>
      <protection/>
    </xf>
    <xf numFmtId="49" fontId="22" fillId="0" borderId="4" xfId="91" applyNumberFormat="1" applyFont="1" applyFill="1" applyBorder="1" applyAlignment="1">
      <alignment horizontal="left" vertical="center" indent="1"/>
      <protection/>
    </xf>
    <xf numFmtId="0" fontId="15" fillId="0" borderId="4" xfId="77" applyFont="1" applyFill="1" applyBorder="1" applyAlignment="1">
      <alignment horizontal="left" vertical="center"/>
      <protection/>
    </xf>
    <xf numFmtId="49" fontId="22" fillId="0" borderId="4" xfId="77" applyNumberFormat="1" applyFont="1" applyFill="1" applyBorder="1" applyAlignment="1">
      <alignment horizontal="left" vertical="center"/>
      <protection/>
    </xf>
    <xf numFmtId="0" fontId="15" fillId="0" borderId="0" xfId="93" applyFont="1" applyBorder="1" applyAlignment="1">
      <alignment horizontal="left" vertical="center" wrapText="1"/>
      <protection/>
    </xf>
    <xf numFmtId="0" fontId="16" fillId="0" borderId="11" xfId="91" applyFont="1" applyBorder="1" applyAlignment="1">
      <alignment horizontal="center" vertical="center"/>
      <protection/>
    </xf>
    <xf numFmtId="0" fontId="1" fillId="0" borderId="12" xfId="89" applyFont="1" applyBorder="1" applyAlignment="1">
      <alignment horizontal="center" vertical="center" shrinkToFit="1"/>
      <protection/>
    </xf>
    <xf numFmtId="0" fontId="1" fillId="0" borderId="4" xfId="89" applyFont="1" applyBorder="1" applyAlignment="1">
      <alignment horizontal="center" vertical="center" shrinkToFit="1"/>
      <protection/>
    </xf>
    <xf numFmtId="0" fontId="1" fillId="0" borderId="4" xfId="89" applyFont="1" applyBorder="1" applyAlignment="1">
      <alignment horizontal="left" vertical="center" shrinkToFit="1"/>
      <protection/>
    </xf>
    <xf numFmtId="0" fontId="1" fillId="0" borderId="4" xfId="89" applyBorder="1" applyAlignment="1">
      <alignment horizontal="left" vertical="center"/>
      <protection/>
    </xf>
    <xf numFmtId="0" fontId="1" fillId="0" borderId="12" xfId="89" applyFont="1" applyBorder="1" applyAlignment="1">
      <alignment horizontal="left" vertical="center" indent="1" shrinkToFit="1"/>
      <protection/>
    </xf>
    <xf numFmtId="0" fontId="1" fillId="0" borderId="12" xfId="89" applyFont="1" applyBorder="1" applyAlignment="1">
      <alignment vertical="center" shrinkToFit="1"/>
      <protection/>
    </xf>
    <xf numFmtId="0" fontId="1" fillId="0" borderId="13" xfId="89" applyBorder="1" applyAlignment="1">
      <alignment horizontal="left" vertical="center"/>
      <protection/>
    </xf>
    <xf numFmtId="0" fontId="1" fillId="0" borderId="13" xfId="89" applyFont="1" applyBorder="1" applyAlignment="1">
      <alignment vertical="center" shrinkToFit="1"/>
      <protection/>
    </xf>
    <xf numFmtId="0" fontId="32" fillId="0" borderId="4" xfId="89" applyFont="1" applyBorder="1" applyAlignment="1">
      <alignment horizontal="left" vertical="center"/>
      <protection/>
    </xf>
    <xf numFmtId="0" fontId="32" fillId="0" borderId="13" xfId="89" applyFont="1" applyBorder="1" applyAlignment="1">
      <alignment horizontal="left" vertical="center"/>
      <protection/>
    </xf>
    <xf numFmtId="0" fontId="32" fillId="0" borderId="12" xfId="89" applyFont="1" applyBorder="1" applyAlignment="1">
      <alignment vertical="center" shrinkToFit="1"/>
      <protection/>
    </xf>
    <xf numFmtId="0" fontId="1" fillId="0" borderId="4" xfId="89" applyFont="1" applyBorder="1" applyAlignment="1">
      <alignment horizontal="left" vertical="center" indent="1" shrinkToFit="1"/>
      <protection/>
    </xf>
    <xf numFmtId="0" fontId="35" fillId="0" borderId="4" xfId="89" applyFont="1" applyBorder="1" applyAlignment="1">
      <alignment horizontal="left"/>
      <protection/>
    </xf>
    <xf numFmtId="0" fontId="34" fillId="0" borderId="4" xfId="89" applyFont="1" applyBorder="1" applyAlignment="1">
      <alignment horizontal="left"/>
      <protection/>
    </xf>
    <xf numFmtId="0" fontId="33" fillId="0" borderId="4" xfId="89" applyFont="1" applyBorder="1" applyAlignment="1">
      <alignment horizontal="left"/>
      <protection/>
    </xf>
    <xf numFmtId="0" fontId="1" fillId="0" borderId="13" xfId="89" applyFont="1" applyBorder="1" applyAlignment="1">
      <alignment horizontal="left" vertical="center"/>
      <protection/>
    </xf>
    <xf numFmtId="0" fontId="1" fillId="0" borderId="4" xfId="89" applyFont="1" applyBorder="1" applyAlignment="1">
      <alignment horizontal="left" vertical="center"/>
      <protection/>
    </xf>
    <xf numFmtId="0" fontId="15" fillId="0" borderId="4" xfId="92" applyNumberFormat="1" applyFont="1" applyFill="1" applyBorder="1" applyAlignment="1">
      <alignment horizontal="center" vertical="center"/>
      <protection locked="0"/>
    </xf>
    <xf numFmtId="183" fontId="16" fillId="0" borderId="4" xfId="92" applyNumberFormat="1" applyFont="1" applyFill="1" applyBorder="1" applyAlignment="1">
      <alignment horizontal="center" vertical="center"/>
      <protection locked="0"/>
    </xf>
    <xf numFmtId="49" fontId="22" fillId="0" borderId="4" xfId="77" applyNumberFormat="1" applyFont="1" applyFill="1" applyBorder="1" applyAlignment="1">
      <alignment vertical="center"/>
      <protection/>
    </xf>
    <xf numFmtId="49" fontId="13" fillId="0" borderId="4" xfId="77" applyNumberFormat="1" applyFont="1" applyFill="1" applyBorder="1" applyAlignment="1">
      <alignment vertical="center"/>
      <protection/>
    </xf>
    <xf numFmtId="0" fontId="16" fillId="0" borderId="4" xfId="77" applyNumberFormat="1" applyFont="1" applyFill="1" applyBorder="1" applyAlignment="1">
      <alignment horizontal="center" vertical="center"/>
      <protection/>
    </xf>
    <xf numFmtId="0" fontId="15" fillId="0" borderId="4" xfId="77" applyNumberFormat="1" applyFont="1" applyFill="1" applyBorder="1" applyAlignment="1">
      <alignment horizontal="center" vertical="center"/>
      <protection/>
    </xf>
    <xf numFmtId="0" fontId="5" fillId="0" borderId="0" xfId="77" applyNumberFormat="1" applyFont="1" applyFill="1" applyAlignment="1">
      <alignment horizontal="center" vertical="center"/>
      <protection/>
    </xf>
    <xf numFmtId="0" fontId="15" fillId="0" borderId="0" xfId="77" applyNumberFormat="1" applyFont="1" applyFill="1" applyAlignment="1">
      <alignment horizontal="center" vertical="center"/>
      <protection/>
    </xf>
    <xf numFmtId="49" fontId="16" fillId="0" borderId="4" xfId="91" applyNumberFormat="1" applyFont="1" applyFill="1" applyBorder="1" applyAlignment="1">
      <alignment horizontal="center" vertical="center"/>
      <protection/>
    </xf>
    <xf numFmtId="49" fontId="15" fillId="0" borderId="4" xfId="91" applyNumberFormat="1" applyFont="1" applyFill="1" applyBorder="1" applyAlignment="1">
      <alignment horizontal="center" vertical="center"/>
      <protection/>
    </xf>
    <xf numFmtId="177" fontId="15" fillId="0" borderId="4" xfId="91" applyNumberFormat="1" applyFont="1" applyFill="1" applyBorder="1" applyAlignment="1">
      <alignment horizontal="center" vertical="center"/>
      <protection/>
    </xf>
    <xf numFmtId="177" fontId="16" fillId="0" borderId="4" xfId="91" applyNumberFormat="1" applyFont="1" applyFill="1" applyBorder="1" applyAlignment="1">
      <alignment horizontal="center" vertical="center"/>
      <protection/>
    </xf>
    <xf numFmtId="177" fontId="16" fillId="0" borderId="4" xfId="91" applyNumberFormat="1" applyFont="1" applyBorder="1" applyAlignment="1">
      <alignment horizontal="center" vertical="center"/>
      <protection/>
    </xf>
    <xf numFmtId="49" fontId="15" fillId="0" borderId="4" xfId="77" applyNumberFormat="1" applyFont="1" applyFill="1" applyBorder="1" applyAlignment="1">
      <alignment horizontal="left" vertical="center"/>
      <protection/>
    </xf>
    <xf numFmtId="0" fontId="34" fillId="0" borderId="4" xfId="89" applyFont="1" applyBorder="1" applyAlignment="1">
      <alignment horizontal="center" wrapText="1"/>
      <protection/>
    </xf>
    <xf numFmtId="0" fontId="34" fillId="0" borderId="4" xfId="89" applyFont="1" applyBorder="1" applyAlignment="1">
      <alignment horizontal="left" wrapText="1"/>
      <protection/>
    </xf>
    <xf numFmtId="0" fontId="34" fillId="0" borderId="4" xfId="89" applyNumberFormat="1" applyFont="1" applyBorder="1" applyAlignment="1">
      <alignment horizontal="center" wrapText="1"/>
      <protection/>
    </xf>
    <xf numFmtId="49" fontId="22" fillId="0" borderId="4" xfId="92" applyNumberFormat="1" applyFont="1" applyFill="1" applyBorder="1" applyAlignment="1">
      <alignment horizontal="center" vertical="center"/>
      <protection locked="0"/>
    </xf>
    <xf numFmtId="49" fontId="15" fillId="0" borderId="4" xfId="77" applyNumberFormat="1" applyFont="1" applyFill="1" applyBorder="1" applyAlignment="1">
      <alignment horizontal="center" vertical="center"/>
      <protection/>
    </xf>
    <xf numFmtId="177" fontId="13" fillId="0" borderId="4" xfId="91" applyNumberFormat="1" applyFont="1" applyFill="1" applyBorder="1" applyAlignment="1">
      <alignment horizontal="center" vertical="center" wrapText="1"/>
      <protection/>
    </xf>
    <xf numFmtId="181" fontId="15" fillId="0" borderId="4" xfId="91" applyNumberFormat="1" applyFont="1" applyFill="1" applyBorder="1" applyAlignment="1">
      <alignment horizontal="center" vertical="center" wrapText="1"/>
      <protection/>
    </xf>
    <xf numFmtId="181" fontId="15" fillId="0" borderId="4" xfId="91" applyNumberFormat="1" applyFont="1" applyBorder="1" applyAlignment="1">
      <alignment horizontal="center" vertical="center" wrapText="1"/>
      <protection/>
    </xf>
    <xf numFmtId="177" fontId="15" fillId="0" borderId="4" xfId="91" applyNumberFormat="1" applyFont="1" applyBorder="1" applyAlignment="1">
      <alignment horizontal="center" vertical="center" wrapText="1"/>
      <protection/>
    </xf>
    <xf numFmtId="179" fontId="15" fillId="0" borderId="4" xfId="92" applyNumberFormat="1" applyFont="1" applyFill="1" applyBorder="1" applyAlignment="1">
      <alignment horizontal="center" vertical="center"/>
      <protection locked="0"/>
    </xf>
    <xf numFmtId="177" fontId="15" fillId="0" borderId="4" xfId="91" applyNumberFormat="1" applyFont="1" applyFill="1" applyBorder="1" applyAlignment="1">
      <alignment horizontal="center" vertical="center" wrapText="1"/>
      <protection/>
    </xf>
    <xf numFmtId="177" fontId="65" fillId="0" borderId="4" xfId="91" applyNumberFormat="1" applyFont="1" applyFill="1" applyBorder="1" applyAlignment="1">
      <alignment horizontal="center" vertical="center" wrapText="1"/>
      <protection/>
    </xf>
    <xf numFmtId="49" fontId="13" fillId="0" borderId="4" xfId="92" applyNumberFormat="1" applyFont="1" applyFill="1" applyBorder="1" applyAlignment="1">
      <alignment horizontal="center" vertical="center"/>
      <protection locked="0"/>
    </xf>
    <xf numFmtId="49" fontId="7" fillId="0" borderId="0" xfId="91" applyNumberFormat="1" applyFont="1" applyAlignment="1">
      <alignment horizontal="center" vertical="center"/>
      <protection/>
    </xf>
    <xf numFmtId="0" fontId="7" fillId="0" borderId="0" xfId="92" applyFont="1" applyFill="1" applyAlignment="1">
      <alignment horizontal="center" vertical="top"/>
      <protection locked="0"/>
    </xf>
    <xf numFmtId="179" fontId="6" fillId="0" borderId="0" xfId="92" applyNumberFormat="1" applyFont="1" applyFill="1" applyAlignment="1">
      <alignment horizontal="center" vertical="top"/>
      <protection locked="0"/>
    </xf>
    <xf numFmtId="0" fontId="6" fillId="0" borderId="0" xfId="92" applyFont="1" applyFill="1" applyAlignment="1">
      <alignment horizontal="center" vertical="top"/>
      <protection locked="0"/>
    </xf>
    <xf numFmtId="0" fontId="16" fillId="0" borderId="11" xfId="92" applyFont="1" applyFill="1" applyBorder="1" applyAlignment="1">
      <alignment horizontal="center" vertical="center"/>
      <protection locked="0"/>
    </xf>
    <xf numFmtId="0" fontId="16" fillId="0" borderId="14" xfId="92" applyFont="1" applyFill="1" applyBorder="1" applyAlignment="1">
      <alignment horizontal="center" vertical="center"/>
      <protection locked="0"/>
    </xf>
    <xf numFmtId="0" fontId="7" fillId="0" borderId="0" xfId="77" applyFont="1" applyFill="1" applyAlignment="1">
      <alignment horizontal="center" vertical="center"/>
      <protection/>
    </xf>
    <xf numFmtId="0" fontId="6" fillId="0" borderId="0" xfId="77" applyFont="1" applyFill="1" applyAlignment="1">
      <alignment horizontal="center" vertical="center"/>
      <protection/>
    </xf>
    <xf numFmtId="0" fontId="15" fillId="0" borderId="4" xfId="77" applyFont="1" applyFill="1" applyBorder="1" applyAlignment="1">
      <alignment horizontal="center" vertical="center"/>
      <protection/>
    </xf>
    <xf numFmtId="0" fontId="7" fillId="0" borderId="0" xfId="92" applyFont="1" applyFill="1" applyAlignment="1">
      <alignment horizontal="center" vertical="center" wrapText="1"/>
      <protection locked="0"/>
    </xf>
    <xf numFmtId="0" fontId="6" fillId="0" borderId="0" xfId="92" applyFont="1" applyFill="1" applyAlignment="1">
      <alignment horizontal="center" vertical="center"/>
      <protection locked="0"/>
    </xf>
    <xf numFmtId="0" fontId="21" fillId="0" borderId="11" xfId="92" applyFont="1" applyFill="1" applyBorder="1" applyAlignment="1">
      <alignment horizontal="center" vertical="center"/>
      <protection locked="0"/>
    </xf>
    <xf numFmtId="0" fontId="16" fillId="0" borderId="11" xfId="77" applyFont="1" applyFill="1" applyBorder="1" applyAlignment="1">
      <alignment horizontal="center" vertical="center"/>
      <protection/>
    </xf>
    <xf numFmtId="0" fontId="16" fillId="0" borderId="14" xfId="77" applyFont="1" applyFill="1" applyBorder="1" applyAlignment="1">
      <alignment horizontal="center" vertical="center"/>
      <protection/>
    </xf>
  </cellXfs>
  <cellStyles count="116">
    <cellStyle name="Normal" xfId="0"/>
    <cellStyle name="_ET_STYLE_NoName_00_" xfId="15"/>
    <cellStyle name="_ET_STYLE_NoName_00__2016年人代会报告附表20160104" xfId="16"/>
    <cellStyle name="_ET_STYLE_NoName_00__国库1月5日调整表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20% - 着色 1" xfId="24"/>
    <cellStyle name="20% - 着色 2" xfId="25"/>
    <cellStyle name="20% - 着色 3" xfId="26"/>
    <cellStyle name="20% - 着色 4" xfId="27"/>
    <cellStyle name="20% - 着色 5" xfId="28"/>
    <cellStyle name="20% - 着色 6" xfId="29"/>
    <cellStyle name="40% - 强调文字颜色 1" xfId="30"/>
    <cellStyle name="40% - 强调文字颜色 2" xfId="31"/>
    <cellStyle name="40% - 强调文字颜色 3" xfId="32"/>
    <cellStyle name="40% - 强调文字颜色 4" xfId="33"/>
    <cellStyle name="40% - 强调文字颜色 5" xfId="34"/>
    <cellStyle name="40% - 强调文字颜色 6" xfId="35"/>
    <cellStyle name="40% - 着色 1" xfId="36"/>
    <cellStyle name="40% - 着色 2" xfId="37"/>
    <cellStyle name="40% - 着色 3" xfId="38"/>
    <cellStyle name="40% - 着色 4" xfId="39"/>
    <cellStyle name="40% - 着色 5" xfId="40"/>
    <cellStyle name="40% - 着色 6" xfId="41"/>
    <cellStyle name="60% - 强调文字颜色 1" xfId="42"/>
    <cellStyle name="60% - 强调文字颜色 2" xfId="43"/>
    <cellStyle name="60% - 强调文字颜色 3" xfId="44"/>
    <cellStyle name="60% - 强调文字颜色 4" xfId="45"/>
    <cellStyle name="60% - 强调文字颜色 5" xfId="46"/>
    <cellStyle name="60% - 强调文字颜色 6" xfId="47"/>
    <cellStyle name="60% - 着色 1" xfId="48"/>
    <cellStyle name="60% - 着色 2" xfId="49"/>
    <cellStyle name="60% - 着色 3" xfId="50"/>
    <cellStyle name="60% - 着色 4" xfId="51"/>
    <cellStyle name="60% - 着色 5" xfId="52"/>
    <cellStyle name="60% - 着色 6" xfId="53"/>
    <cellStyle name="no dec" xfId="54"/>
    <cellStyle name="Normal_APR" xfId="55"/>
    <cellStyle name="Percent" xfId="56"/>
    <cellStyle name="百分比 2" xfId="57"/>
    <cellStyle name="标题" xfId="58"/>
    <cellStyle name="标题 1" xfId="59"/>
    <cellStyle name="标题 2" xfId="60"/>
    <cellStyle name="标题 3" xfId="61"/>
    <cellStyle name="标题 4" xfId="62"/>
    <cellStyle name="表标题" xfId="63"/>
    <cellStyle name="差" xfId="64"/>
    <cellStyle name="差_发老吕2016基本支出测算11.28" xfId="65"/>
    <cellStyle name="差_全国各省民生政策标准10.7(lp稿)(1)" xfId="66"/>
    <cellStyle name="常规 10" xfId="67"/>
    <cellStyle name="常规 11" xfId="68"/>
    <cellStyle name="常规 12" xfId="69"/>
    <cellStyle name="常规 13" xfId="70"/>
    <cellStyle name="常规 14" xfId="71"/>
    <cellStyle name="常规 19" xfId="72"/>
    <cellStyle name="常规 2" xfId="73"/>
    <cellStyle name="常规 2 2" xfId="74"/>
    <cellStyle name="常规 20" xfId="75"/>
    <cellStyle name="常规 21" xfId="76"/>
    <cellStyle name="常规 3" xfId="77"/>
    <cellStyle name="常规 39" xfId="78"/>
    <cellStyle name="常规 4" xfId="79"/>
    <cellStyle name="常规 40" xfId="80"/>
    <cellStyle name="常规 41" xfId="81"/>
    <cellStyle name="常规 43" xfId="82"/>
    <cellStyle name="常规 44" xfId="83"/>
    <cellStyle name="常规 45" xfId="84"/>
    <cellStyle name="常规 46" xfId="85"/>
    <cellStyle name="常规 47" xfId="86"/>
    <cellStyle name="常规 5" xfId="87"/>
    <cellStyle name="常规 6" xfId="88"/>
    <cellStyle name="常规 7" xfId="89"/>
    <cellStyle name="常规 8" xfId="90"/>
    <cellStyle name="常规_2013.1.人代会报告附表" xfId="91"/>
    <cellStyle name="常规_功能分类1212zhangl" xfId="92"/>
    <cellStyle name="常规_人代会报告附表（定）曹铂0103" xfId="93"/>
    <cellStyle name="好" xfId="94"/>
    <cellStyle name="汇总" xfId="95"/>
    <cellStyle name="Currency" xfId="96"/>
    <cellStyle name="Currency [0]" xfId="97"/>
    <cellStyle name="计算" xfId="98"/>
    <cellStyle name="检查单元格" xfId="99"/>
    <cellStyle name="解释性文本" xfId="100"/>
    <cellStyle name="警告文本" xfId="101"/>
    <cellStyle name="链接单元格" xfId="102"/>
    <cellStyle name="普通_97-917" xfId="103"/>
    <cellStyle name="千分位[0]_BT (2)" xfId="104"/>
    <cellStyle name="千分位_97-917" xfId="105"/>
    <cellStyle name="千位[0]_1" xfId="106"/>
    <cellStyle name="千位_1" xfId="107"/>
    <cellStyle name="Comma" xfId="108"/>
    <cellStyle name="Comma [0]" xfId="109"/>
    <cellStyle name="强调文字颜色 1" xfId="110"/>
    <cellStyle name="强调文字颜色 2" xfId="111"/>
    <cellStyle name="强调文字颜色 3" xfId="112"/>
    <cellStyle name="强调文字颜色 4" xfId="113"/>
    <cellStyle name="强调文字颜色 5" xfId="114"/>
    <cellStyle name="强调文字颜色 6" xfId="115"/>
    <cellStyle name="适中" xfId="116"/>
    <cellStyle name="输出" xfId="117"/>
    <cellStyle name="输入" xfId="118"/>
    <cellStyle name="数字" xfId="119"/>
    <cellStyle name="未定义" xfId="120"/>
    <cellStyle name="小数" xfId="121"/>
    <cellStyle name="样式 1" xfId="122"/>
    <cellStyle name="着色 1" xfId="123"/>
    <cellStyle name="着色 2" xfId="124"/>
    <cellStyle name="着色 3" xfId="125"/>
    <cellStyle name="着色 4" xfId="126"/>
    <cellStyle name="着色 5" xfId="127"/>
    <cellStyle name="着色 6" xfId="128"/>
    <cellStyle name="注释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E11"/>
  <sheetViews>
    <sheetView zoomScalePageLayoutView="0" workbookViewId="0" topLeftCell="A1">
      <selection activeCell="B7" sqref="B7"/>
    </sheetView>
  </sheetViews>
  <sheetFormatPr defaultColWidth="0" defaultRowHeight="15"/>
  <cols>
    <col min="1" max="2" width="33.421875" style="1" customWidth="1"/>
    <col min="3" max="3" width="8.00390625" style="1" bestFit="1" customWidth="1"/>
    <col min="4" max="4" width="7.8515625" style="1" bestFit="1" customWidth="1"/>
    <col min="5" max="5" width="8.421875" style="1" hidden="1" customWidth="1"/>
    <col min="6" max="6" width="7.8515625" style="1" hidden="1" customWidth="1"/>
    <col min="7" max="254" width="7.8515625" style="1" customWidth="1"/>
    <col min="255" max="255" width="35.7109375" style="1" customWidth="1"/>
    <col min="256" max="16384" width="0" style="1" hidden="1" customWidth="1"/>
  </cols>
  <sheetData>
    <row r="1" spans="1:2" ht="18" customHeight="1">
      <c r="A1" s="27" t="s">
        <v>167</v>
      </c>
      <c r="B1" s="86"/>
    </row>
    <row r="2" spans="1:2" ht="39.75" customHeight="1">
      <c r="A2" s="206" t="s">
        <v>164</v>
      </c>
      <c r="B2" s="206"/>
    </row>
    <row r="3" spans="1:2" ht="18.75" customHeight="1">
      <c r="A3" s="9"/>
      <c r="B3" s="10" t="s">
        <v>21</v>
      </c>
    </row>
    <row r="4" spans="1:3" s="12" customFormat="1" ht="48" customHeight="1">
      <c r="A4" s="133" t="s">
        <v>124</v>
      </c>
      <c r="B4" s="18" t="s">
        <v>166</v>
      </c>
      <c r="C4" s="11"/>
    </row>
    <row r="5" spans="1:3" s="52" customFormat="1" ht="48" customHeight="1">
      <c r="A5" s="155" t="s">
        <v>134</v>
      </c>
      <c r="B5" s="187" t="s">
        <v>265</v>
      </c>
      <c r="C5" s="51"/>
    </row>
    <row r="6" spans="1:5" s="55" customFormat="1" ht="48" customHeight="1">
      <c r="A6" s="53" t="s">
        <v>135</v>
      </c>
      <c r="B6" s="188"/>
      <c r="C6" s="54"/>
      <c r="E6" s="55">
        <v>988753</v>
      </c>
    </row>
    <row r="7" spans="1:5" s="15" customFormat="1" ht="48" customHeight="1">
      <c r="A7" s="13" t="s">
        <v>0</v>
      </c>
      <c r="B7" s="189"/>
      <c r="C7" s="14"/>
      <c r="E7" s="15">
        <v>822672</v>
      </c>
    </row>
    <row r="8" spans="1:3" s="12" customFormat="1" ht="48" customHeight="1">
      <c r="A8" s="156" t="s">
        <v>136</v>
      </c>
      <c r="B8" s="190"/>
      <c r="C8" s="11"/>
    </row>
    <row r="9" spans="1:5" s="15" customFormat="1" ht="48" customHeight="1">
      <c r="A9" s="157" t="s">
        <v>137</v>
      </c>
      <c r="B9" s="189"/>
      <c r="C9" s="14"/>
      <c r="E9" s="15">
        <v>988753</v>
      </c>
    </row>
    <row r="10" spans="1:5" s="15" customFormat="1" ht="48" customHeight="1">
      <c r="A10" s="13" t="s">
        <v>0</v>
      </c>
      <c r="B10" s="189"/>
      <c r="C10" s="14"/>
      <c r="E10" s="15">
        <v>822672</v>
      </c>
    </row>
    <row r="11" spans="1:3" s="17" customFormat="1" ht="57" customHeight="1">
      <c r="A11" s="161" t="s">
        <v>45</v>
      </c>
      <c r="B11" s="191">
        <v>0</v>
      </c>
      <c r="C11" s="16"/>
    </row>
  </sheetData>
  <sheetProtection/>
  <mergeCells count="1">
    <mergeCell ref="A2:B2"/>
  </mergeCells>
  <printOptions horizontalCentered="1"/>
  <pageMargins left="0.9840277777777777" right="0.7479166666666667" top="1.1805555555555556" bottom="0.9840277777777777" header="0.5111111111111111" footer="0.511111111111111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AB10" sqref="AB10"/>
    </sheetView>
  </sheetViews>
  <sheetFormatPr defaultColWidth="7.00390625" defaultRowHeight="15"/>
  <cols>
    <col min="1" max="2" width="37.00390625" style="4" customWidth="1"/>
    <col min="3" max="3" width="10.421875" style="3" hidden="1" customWidth="1"/>
    <col min="4" max="4" width="9.57421875" style="28" hidden="1" customWidth="1"/>
    <col min="5" max="5" width="8.140625" style="28" hidden="1" customWidth="1"/>
    <col min="6" max="6" width="9.57421875" style="29" hidden="1" customWidth="1"/>
    <col min="7" max="7" width="17.421875" style="29" hidden="1" customWidth="1"/>
    <col min="8" max="8" width="12.421875" style="30" hidden="1" customWidth="1"/>
    <col min="9" max="9" width="7.00390625" style="31" hidden="1" customWidth="1"/>
    <col min="10" max="11" width="7.00390625" style="28" hidden="1" customWidth="1"/>
    <col min="12" max="12" width="13.8515625" style="28" hidden="1" customWidth="1"/>
    <col min="13" max="13" width="7.8515625" style="28" hidden="1" customWidth="1"/>
    <col min="14" max="14" width="9.421875" style="28" hidden="1" customWidth="1"/>
    <col min="15" max="15" width="6.8515625" style="28" hidden="1" customWidth="1"/>
    <col min="16" max="16" width="9.00390625" style="28" hidden="1" customWidth="1"/>
    <col min="17" max="17" width="5.8515625" style="28" hidden="1" customWidth="1"/>
    <col min="18" max="18" width="5.28125" style="28" hidden="1" customWidth="1"/>
    <col min="19" max="19" width="6.421875" style="28" hidden="1" customWidth="1"/>
    <col min="20" max="21" width="7.00390625" style="28" hidden="1" customWidth="1"/>
    <col min="22" max="22" width="10.57421875" style="28" hidden="1" customWidth="1"/>
    <col min="23" max="23" width="10.421875" style="28" hidden="1" customWidth="1"/>
    <col min="24" max="24" width="7.00390625" style="28" hidden="1" customWidth="1"/>
    <col min="25" max="16384" width="7.00390625" style="28" customWidth="1"/>
  </cols>
  <sheetData>
    <row r="1" spans="1:2" ht="21.75" customHeight="1">
      <c r="A1" s="27" t="s">
        <v>173</v>
      </c>
      <c r="B1" s="27"/>
    </row>
    <row r="2" spans="1:8" ht="51.75" customHeight="1">
      <c r="A2" s="215" t="s">
        <v>152</v>
      </c>
      <c r="B2" s="216"/>
      <c r="F2" s="28"/>
      <c r="G2" s="28"/>
      <c r="H2" s="28"/>
    </row>
    <row r="3" spans="2:12" ht="15">
      <c r="B3" s="92" t="s">
        <v>69</v>
      </c>
      <c r="D3" s="28">
        <v>12.11</v>
      </c>
      <c r="F3" s="28">
        <v>12.22</v>
      </c>
      <c r="G3" s="28"/>
      <c r="H3" s="28"/>
      <c r="L3" s="28">
        <v>1.2</v>
      </c>
    </row>
    <row r="4" spans="1:14" s="94" customFormat="1" ht="39.75" customHeight="1">
      <c r="A4" s="20" t="s">
        <v>154</v>
      </c>
      <c r="B4" s="20" t="s">
        <v>153</v>
      </c>
      <c r="C4" s="93"/>
      <c r="F4" s="95" t="s">
        <v>71</v>
      </c>
      <c r="G4" s="95" t="s">
        <v>72</v>
      </c>
      <c r="H4" s="95" t="s">
        <v>73</v>
      </c>
      <c r="I4" s="96"/>
      <c r="L4" s="95" t="s">
        <v>71</v>
      </c>
      <c r="M4" s="97" t="s">
        <v>72</v>
      </c>
      <c r="N4" s="95" t="s">
        <v>73</v>
      </c>
    </row>
    <row r="5" spans="1:24" ht="39.75" customHeight="1">
      <c r="A5" s="196"/>
      <c r="B5" s="98"/>
      <c r="C5" s="39">
        <v>105429</v>
      </c>
      <c r="D5" s="99">
        <v>595734.14</v>
      </c>
      <c r="E5" s="28">
        <f>104401+13602</f>
        <v>118003</v>
      </c>
      <c r="F5" s="29" t="s">
        <v>8</v>
      </c>
      <c r="G5" s="29" t="s">
        <v>74</v>
      </c>
      <c r="H5" s="30">
        <v>596221.15</v>
      </c>
      <c r="I5" s="31">
        <f>F5-A5</f>
        <v>201</v>
      </c>
      <c r="J5" s="47" t="e">
        <f>H5-#REF!</f>
        <v>#REF!</v>
      </c>
      <c r="K5" s="47">
        <v>75943</v>
      </c>
      <c r="L5" s="29" t="s">
        <v>8</v>
      </c>
      <c r="M5" s="29" t="s">
        <v>74</v>
      </c>
      <c r="N5" s="30">
        <v>643048.95</v>
      </c>
      <c r="O5" s="31">
        <f>L5-A5</f>
        <v>201</v>
      </c>
      <c r="P5" s="47" t="e">
        <f>N5-#REF!</f>
        <v>#REF!</v>
      </c>
      <c r="R5" s="28">
        <v>717759</v>
      </c>
      <c r="T5" s="48" t="s">
        <v>8</v>
      </c>
      <c r="U5" s="48" t="s">
        <v>74</v>
      </c>
      <c r="V5" s="49">
        <v>659380.53</v>
      </c>
      <c r="W5" s="28" t="e">
        <f>#REF!-V5</f>
        <v>#REF!</v>
      </c>
      <c r="X5" s="28">
        <f>T5-A5</f>
        <v>201</v>
      </c>
    </row>
    <row r="6" spans="1:22" ht="39.75" customHeight="1">
      <c r="A6" s="98"/>
      <c r="B6" s="50"/>
      <c r="C6" s="39"/>
      <c r="D6" s="99"/>
      <c r="J6" s="47"/>
      <c r="K6" s="47"/>
      <c r="L6" s="29"/>
      <c r="M6" s="29"/>
      <c r="N6" s="30"/>
      <c r="O6" s="31"/>
      <c r="P6" s="47"/>
      <c r="T6" s="48"/>
      <c r="U6" s="48"/>
      <c r="V6" s="49"/>
    </row>
    <row r="7" spans="1:22" ht="39.75" customHeight="1">
      <c r="A7" s="98"/>
      <c r="B7" s="50"/>
      <c r="C7" s="39"/>
      <c r="D7" s="99"/>
      <c r="J7" s="47"/>
      <c r="K7" s="47"/>
      <c r="L7" s="29"/>
      <c r="M7" s="29"/>
      <c r="N7" s="30"/>
      <c r="O7" s="31"/>
      <c r="P7" s="47"/>
      <c r="T7" s="48"/>
      <c r="U7" s="48"/>
      <c r="V7" s="49"/>
    </row>
    <row r="8" spans="1:22" ht="39.75" customHeight="1">
      <c r="A8" s="98"/>
      <c r="B8" s="50"/>
      <c r="C8" s="39"/>
      <c r="D8" s="99"/>
      <c r="J8" s="47"/>
      <c r="K8" s="47"/>
      <c r="L8" s="29"/>
      <c r="M8" s="29"/>
      <c r="N8" s="30"/>
      <c r="O8" s="31"/>
      <c r="P8" s="47"/>
      <c r="T8" s="48"/>
      <c r="U8" s="48"/>
      <c r="V8" s="49"/>
    </row>
    <row r="9" spans="1:22" ht="39.75" customHeight="1">
      <c r="A9" s="98"/>
      <c r="B9" s="50"/>
      <c r="C9" s="39"/>
      <c r="D9" s="99"/>
      <c r="J9" s="47"/>
      <c r="K9" s="47"/>
      <c r="L9" s="29"/>
      <c r="M9" s="29"/>
      <c r="N9" s="30"/>
      <c r="O9" s="31"/>
      <c r="P9" s="47"/>
      <c r="T9" s="48"/>
      <c r="U9" s="48"/>
      <c r="V9" s="49"/>
    </row>
    <row r="10" spans="1:22" ht="39.75" customHeight="1">
      <c r="A10" s="98" t="s">
        <v>0</v>
      </c>
      <c r="B10" s="50"/>
      <c r="C10" s="39"/>
      <c r="D10" s="99"/>
      <c r="J10" s="47"/>
      <c r="K10" s="47"/>
      <c r="L10" s="29"/>
      <c r="M10" s="29"/>
      <c r="N10" s="30"/>
      <c r="O10" s="31"/>
      <c r="P10" s="47"/>
      <c r="T10" s="48"/>
      <c r="U10" s="48"/>
      <c r="V10" s="49"/>
    </row>
    <row r="11" spans="1:22" ht="39.75" customHeight="1">
      <c r="A11" s="98" t="s">
        <v>123</v>
      </c>
      <c r="B11" s="6"/>
      <c r="C11" s="39"/>
      <c r="D11" s="47"/>
      <c r="J11" s="47"/>
      <c r="K11" s="47"/>
      <c r="L11" s="29"/>
      <c r="M11" s="29"/>
      <c r="N11" s="30"/>
      <c r="O11" s="31"/>
      <c r="P11" s="47"/>
      <c r="T11" s="48"/>
      <c r="U11" s="48"/>
      <c r="V11" s="49"/>
    </row>
    <row r="12" spans="1:23" ht="39.75" customHeight="1">
      <c r="A12" s="33" t="s">
        <v>77</v>
      </c>
      <c r="B12" s="98"/>
      <c r="F12" s="100">
        <f>""</f>
      </c>
      <c r="G12" s="100">
        <f>""</f>
      </c>
      <c r="H12" s="100">
        <f>""</f>
      </c>
      <c r="L12" s="100">
        <f>""</f>
      </c>
      <c r="M12" s="101">
        <f>""</f>
      </c>
      <c r="N12" s="100">
        <f>""</f>
      </c>
      <c r="V12" s="102" t="e">
        <f>V13+#REF!+#REF!+#REF!+#REF!+#REF!+#REF!+#REF!+#REF!+#REF!+#REF!+#REF!+#REF!+#REF!+#REF!+#REF!+#REF!+#REF!+#REF!+#REF!+#REF!</f>
        <v>#REF!</v>
      </c>
      <c r="W12" s="102" t="e">
        <f>W13+#REF!+#REF!+#REF!+#REF!+#REF!+#REF!+#REF!+#REF!+#REF!+#REF!+#REF!+#REF!+#REF!+#REF!+#REF!+#REF!+#REF!+#REF!+#REF!+#REF!</f>
        <v>#REF!</v>
      </c>
    </row>
    <row r="13" spans="16:24" ht="19.5" customHeight="1">
      <c r="P13" s="47"/>
      <c r="T13" s="48" t="s">
        <v>3</v>
      </c>
      <c r="U13" s="48" t="s">
        <v>36</v>
      </c>
      <c r="V13" s="49">
        <v>19998</v>
      </c>
      <c r="W13" s="28" t="e">
        <f>#REF!-V13</f>
        <v>#REF!</v>
      </c>
      <c r="X13" s="28">
        <f>T13-A13</f>
        <v>232</v>
      </c>
    </row>
    <row r="14" spans="16:24" ht="19.5" customHeight="1">
      <c r="P14" s="47"/>
      <c r="T14" s="48" t="s">
        <v>2</v>
      </c>
      <c r="U14" s="48" t="s">
        <v>37</v>
      </c>
      <c r="V14" s="49">
        <v>19998</v>
      </c>
      <c r="W14" s="28" t="e">
        <f>#REF!-V14</f>
        <v>#REF!</v>
      </c>
      <c r="X14" s="28">
        <f>T14-A14</f>
        <v>23203</v>
      </c>
    </row>
    <row r="15" spans="16:24" ht="19.5" customHeight="1">
      <c r="P15" s="47"/>
      <c r="T15" s="48" t="s">
        <v>1</v>
      </c>
      <c r="U15" s="48" t="s">
        <v>38</v>
      </c>
      <c r="V15" s="49">
        <v>19998</v>
      </c>
      <c r="W15" s="28" t="e">
        <f>#REF!-V15</f>
        <v>#REF!</v>
      </c>
      <c r="X15" s="28">
        <f>T15-A15</f>
        <v>2320301</v>
      </c>
    </row>
    <row r="16" ht="19.5" customHeight="1">
      <c r="P16" s="47"/>
    </row>
    <row r="17" s="28" customFormat="1" ht="19.5" customHeight="1">
      <c r="P17" s="47"/>
    </row>
    <row r="18" s="28" customFormat="1" ht="19.5" customHeight="1">
      <c r="P18" s="47"/>
    </row>
    <row r="19" s="28" customFormat="1" ht="19.5" customHeight="1">
      <c r="P19" s="47"/>
    </row>
    <row r="20" s="28" customFormat="1" ht="19.5" customHeight="1">
      <c r="P20" s="47"/>
    </row>
    <row r="21" s="28" customFormat="1" ht="19.5" customHeight="1">
      <c r="P21" s="47"/>
    </row>
    <row r="22" s="28" customFormat="1" ht="19.5" customHeight="1">
      <c r="P22" s="47"/>
    </row>
    <row r="23" s="28" customFormat="1" ht="19.5" customHeight="1">
      <c r="P23" s="47"/>
    </row>
    <row r="24" s="28" customFormat="1" ht="19.5" customHeight="1">
      <c r="P24" s="47"/>
    </row>
    <row r="25" s="28" customFormat="1" ht="19.5" customHeight="1">
      <c r="P25" s="47"/>
    </row>
    <row r="26" s="28" customFormat="1" ht="19.5" customHeight="1">
      <c r="P26" s="47"/>
    </row>
    <row r="27" s="28" customFormat="1" ht="19.5" customHeight="1">
      <c r="P27" s="47"/>
    </row>
    <row r="28" s="28" customFormat="1" ht="19.5" customHeight="1">
      <c r="P28" s="47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3" sqref="B3"/>
    </sheetView>
  </sheetViews>
  <sheetFormatPr defaultColWidth="0" defaultRowHeight="15"/>
  <cols>
    <col min="1" max="2" width="37.57421875" style="137" customWidth="1"/>
    <col min="3" max="3" width="8.00390625" style="137" bestFit="1" customWidth="1"/>
    <col min="4" max="4" width="7.8515625" style="137" bestFit="1" customWidth="1"/>
    <col min="5" max="5" width="8.421875" style="137" hidden="1" customWidth="1"/>
    <col min="6" max="6" width="7.8515625" style="137" hidden="1" customWidth="1"/>
    <col min="7" max="254" width="7.8515625" style="137" customWidth="1"/>
    <col min="255" max="255" width="35.7109375" style="137" customWidth="1"/>
    <col min="256" max="16384" width="0" style="137" hidden="1" customWidth="1"/>
  </cols>
  <sheetData>
    <row r="1" spans="1:2" ht="27" customHeight="1">
      <c r="A1" s="160" t="s">
        <v>174</v>
      </c>
      <c r="B1" s="136"/>
    </row>
    <row r="2" spans="1:2" ht="39.75" customHeight="1">
      <c r="A2" s="138" t="s">
        <v>156</v>
      </c>
      <c r="B2" s="139"/>
    </row>
    <row r="3" spans="1:2" s="141" customFormat="1" ht="18.75" customHeight="1">
      <c r="A3" s="140"/>
      <c r="B3" s="92" t="s">
        <v>69</v>
      </c>
    </row>
    <row r="4" spans="1:3" s="144" customFormat="1" ht="53.25" customHeight="1">
      <c r="A4" s="142" t="s">
        <v>117</v>
      </c>
      <c r="B4" s="132" t="s">
        <v>149</v>
      </c>
      <c r="C4" s="143"/>
    </row>
    <row r="5" spans="1:3" s="147" customFormat="1" ht="53.25" customHeight="1">
      <c r="A5" s="145"/>
      <c r="B5" s="145"/>
      <c r="C5" s="146"/>
    </row>
    <row r="6" spans="1:5" s="141" customFormat="1" ht="53.25" customHeight="1">
      <c r="A6" s="145"/>
      <c r="B6" s="145"/>
      <c r="C6" s="148"/>
      <c r="E6" s="141">
        <v>988753</v>
      </c>
    </row>
    <row r="7" spans="1:5" s="141" customFormat="1" ht="53.25" customHeight="1">
      <c r="A7" s="145"/>
      <c r="B7" s="145"/>
      <c r="C7" s="148"/>
      <c r="E7" s="141">
        <v>822672</v>
      </c>
    </row>
    <row r="8" spans="1:3" s="152" customFormat="1" ht="53.25" customHeight="1">
      <c r="A8" s="149" t="s">
        <v>45</v>
      </c>
      <c r="B8" s="150"/>
      <c r="C8" s="151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B8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3.28125" style="66" customWidth="1"/>
    <col min="2" max="2" width="33.28125" style="68" customWidth="1"/>
    <col min="3" max="16384" width="9.00390625" style="66" customWidth="1"/>
  </cols>
  <sheetData>
    <row r="1" ht="21" customHeight="1">
      <c r="A1" s="69" t="s">
        <v>175</v>
      </c>
    </row>
    <row r="2" spans="1:2" ht="24.75" customHeight="1">
      <c r="A2" s="212" t="s">
        <v>157</v>
      </c>
      <c r="B2" s="212"/>
    </row>
    <row r="3" s="69" customFormat="1" ht="24" customHeight="1">
      <c r="B3" s="67" t="s">
        <v>62</v>
      </c>
    </row>
    <row r="4" spans="1:2" s="72" customFormat="1" ht="51" customHeight="1">
      <c r="A4" s="70" t="s">
        <v>138</v>
      </c>
      <c r="B4" s="71" t="s">
        <v>22</v>
      </c>
    </row>
    <row r="5" spans="1:2" s="84" customFormat="1" ht="48" customHeight="1">
      <c r="A5" s="159" t="s">
        <v>142</v>
      </c>
      <c r="B5" s="83"/>
    </row>
    <row r="6" spans="1:2" s="84" customFormat="1" ht="48" customHeight="1">
      <c r="A6" s="159" t="s">
        <v>143</v>
      </c>
      <c r="B6" s="83"/>
    </row>
    <row r="7" spans="1:2" s="84" customFormat="1" ht="48" customHeight="1">
      <c r="A7" s="87" t="s">
        <v>121</v>
      </c>
      <c r="B7" s="83"/>
    </row>
    <row r="8" spans="1:2" s="76" customFormat="1" ht="48" customHeight="1">
      <c r="A8" s="81" t="s">
        <v>45</v>
      </c>
      <c r="B8" s="85">
        <v>0</v>
      </c>
    </row>
  </sheetData>
  <sheetProtection/>
  <mergeCells count="1">
    <mergeCell ref="A2:B2"/>
  </mergeCells>
  <printOptions horizontalCentered="1"/>
  <pageMargins left="0.92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X25"/>
  <sheetViews>
    <sheetView zoomScalePageLayoutView="0" workbookViewId="0" topLeftCell="A1">
      <selection activeCell="AA9" sqref="AA9"/>
    </sheetView>
  </sheetViews>
  <sheetFormatPr defaultColWidth="7.00390625" defaultRowHeight="15"/>
  <cols>
    <col min="1" max="1" width="35.140625" style="4" customWidth="1"/>
    <col min="2" max="2" width="29.57421875" style="2" customWidth="1"/>
    <col min="3" max="3" width="10.421875" style="3" hidden="1" customWidth="1"/>
    <col min="4" max="4" width="9.57421875" style="28" hidden="1" customWidth="1"/>
    <col min="5" max="5" width="8.140625" style="28" hidden="1" customWidth="1"/>
    <col min="6" max="6" width="9.57421875" style="29" hidden="1" customWidth="1"/>
    <col min="7" max="7" width="17.421875" style="29" hidden="1" customWidth="1"/>
    <col min="8" max="8" width="12.421875" style="30" hidden="1" customWidth="1"/>
    <col min="9" max="9" width="7.00390625" style="31" hidden="1" customWidth="1"/>
    <col min="10" max="11" width="7.00390625" style="28" hidden="1" customWidth="1"/>
    <col min="12" max="12" width="13.8515625" style="28" hidden="1" customWidth="1"/>
    <col min="13" max="13" width="7.8515625" style="28" hidden="1" customWidth="1"/>
    <col min="14" max="14" width="9.421875" style="28" hidden="1" customWidth="1"/>
    <col min="15" max="15" width="6.8515625" style="28" hidden="1" customWidth="1"/>
    <col min="16" max="16" width="9.00390625" style="28" hidden="1" customWidth="1"/>
    <col min="17" max="17" width="5.8515625" style="28" hidden="1" customWidth="1"/>
    <col min="18" max="18" width="5.28125" style="28" hidden="1" customWidth="1"/>
    <col min="19" max="19" width="6.421875" style="28" hidden="1" customWidth="1"/>
    <col min="20" max="21" width="7.00390625" style="28" hidden="1" customWidth="1"/>
    <col min="22" max="22" width="10.57421875" style="28" hidden="1" customWidth="1"/>
    <col min="23" max="23" width="10.421875" style="28" hidden="1" customWidth="1"/>
    <col min="24" max="24" width="7.00390625" style="28" hidden="1" customWidth="1"/>
    <col min="25" max="16384" width="7.00390625" style="28" customWidth="1"/>
  </cols>
  <sheetData>
    <row r="1" ht="29.25" customHeight="1">
      <c r="A1" s="27" t="s">
        <v>176</v>
      </c>
    </row>
    <row r="2" spans="1:8" ht="28.5" customHeight="1">
      <c r="A2" s="207" t="s">
        <v>158</v>
      </c>
      <c r="B2" s="208"/>
      <c r="F2" s="28"/>
      <c r="G2" s="28"/>
      <c r="H2" s="28"/>
    </row>
    <row r="3" spans="1:12" s="3" customFormat="1" ht="21.75" customHeight="1">
      <c r="A3" s="4"/>
      <c r="B3" s="128" t="s">
        <v>23</v>
      </c>
      <c r="D3" s="3">
        <v>12.11</v>
      </c>
      <c r="F3" s="3">
        <v>12.22</v>
      </c>
      <c r="I3" s="2"/>
      <c r="L3" s="3">
        <v>1.2</v>
      </c>
    </row>
    <row r="4" spans="1:14" s="3" customFormat="1" ht="39" customHeight="1">
      <c r="A4" s="20" t="s">
        <v>124</v>
      </c>
      <c r="B4" s="35" t="s">
        <v>40</v>
      </c>
      <c r="F4" s="36" t="s">
        <v>26</v>
      </c>
      <c r="G4" s="36" t="s">
        <v>27</v>
      </c>
      <c r="H4" s="36" t="s">
        <v>28</v>
      </c>
      <c r="I4" s="2"/>
      <c r="L4" s="36" t="s">
        <v>26</v>
      </c>
      <c r="M4" s="37" t="s">
        <v>27</v>
      </c>
      <c r="N4" s="36" t="s">
        <v>28</v>
      </c>
    </row>
    <row r="5" spans="1:24" s="4" customFormat="1" ht="39" customHeight="1">
      <c r="A5" s="153" t="s">
        <v>125</v>
      </c>
      <c r="B5" s="50"/>
      <c r="C5" s="4">
        <v>105429</v>
      </c>
      <c r="D5" s="4">
        <v>595734.14</v>
      </c>
      <c r="E5" s="4">
        <f>104401+13602</f>
        <v>118003</v>
      </c>
      <c r="F5" s="56" t="s">
        <v>8</v>
      </c>
      <c r="G5" s="56" t="s">
        <v>30</v>
      </c>
      <c r="H5" s="56">
        <v>596221.15</v>
      </c>
      <c r="I5" s="4" t="e">
        <f>F5-A5</f>
        <v>#VALUE!</v>
      </c>
      <c r="J5" s="4">
        <f>H5-B5</f>
        <v>596221.15</v>
      </c>
      <c r="K5" s="4">
        <v>75943</v>
      </c>
      <c r="L5" s="56" t="s">
        <v>8</v>
      </c>
      <c r="M5" s="56" t="s">
        <v>30</v>
      </c>
      <c r="N5" s="56">
        <v>643048.95</v>
      </c>
      <c r="O5" s="4" t="e">
        <f>L5-A5</f>
        <v>#VALUE!</v>
      </c>
      <c r="P5" s="4">
        <f>N5-B5</f>
        <v>643048.95</v>
      </c>
      <c r="R5" s="4">
        <v>717759</v>
      </c>
      <c r="T5" s="57" t="s">
        <v>8</v>
      </c>
      <c r="U5" s="57" t="s">
        <v>30</v>
      </c>
      <c r="V5" s="57">
        <v>659380.53</v>
      </c>
      <c r="W5" s="4">
        <f>B5-V5</f>
        <v>-659380.53</v>
      </c>
      <c r="X5" s="4" t="e">
        <f>T5-A5</f>
        <v>#VALUE!</v>
      </c>
    </row>
    <row r="6" spans="1:24" s="3" customFormat="1" ht="39" customHeight="1">
      <c r="A6" s="19" t="s">
        <v>4</v>
      </c>
      <c r="B6" s="5"/>
      <c r="C6" s="46"/>
      <c r="D6" s="46">
        <v>135.6</v>
      </c>
      <c r="F6" s="41" t="s">
        <v>5</v>
      </c>
      <c r="G6" s="41" t="s">
        <v>34</v>
      </c>
      <c r="H6" s="42">
        <v>135.6</v>
      </c>
      <c r="I6" s="2" t="e">
        <f>F6-A6</f>
        <v>#VALUE!</v>
      </c>
      <c r="J6" s="39">
        <f>H6-B6</f>
        <v>135.6</v>
      </c>
      <c r="K6" s="39"/>
      <c r="L6" s="41" t="s">
        <v>5</v>
      </c>
      <c r="M6" s="41" t="s">
        <v>34</v>
      </c>
      <c r="N6" s="42">
        <v>135.6</v>
      </c>
      <c r="O6" s="2" t="e">
        <f>L6-A6</f>
        <v>#VALUE!</v>
      </c>
      <c r="P6" s="39">
        <f>N6-B6</f>
        <v>135.6</v>
      </c>
      <c r="T6" s="43" t="s">
        <v>5</v>
      </c>
      <c r="U6" s="43" t="s">
        <v>34</v>
      </c>
      <c r="V6" s="44">
        <v>135.6</v>
      </c>
      <c r="W6" s="3">
        <f>B6-V6</f>
        <v>-135.6</v>
      </c>
      <c r="X6" s="3" t="e">
        <f>T6-A6</f>
        <v>#VALUE!</v>
      </c>
    </row>
    <row r="7" spans="1:24" s="3" customFormat="1" ht="39" customHeight="1">
      <c r="A7" s="153" t="s">
        <v>132</v>
      </c>
      <c r="B7" s="5"/>
      <c r="C7" s="39">
        <v>105429</v>
      </c>
      <c r="D7" s="40">
        <v>595734.14</v>
      </c>
      <c r="E7" s="3">
        <f>104401+13602</f>
        <v>118003</v>
      </c>
      <c r="F7" s="41" t="s">
        <v>8</v>
      </c>
      <c r="G7" s="41" t="s">
        <v>30</v>
      </c>
      <c r="H7" s="42">
        <v>596221.15</v>
      </c>
      <c r="I7" s="2" t="e">
        <f>F7-A7</f>
        <v>#VALUE!</v>
      </c>
      <c r="J7" s="39">
        <f>H7-B7</f>
        <v>596221.15</v>
      </c>
      <c r="K7" s="39">
        <v>75943</v>
      </c>
      <c r="L7" s="41" t="s">
        <v>8</v>
      </c>
      <c r="M7" s="41" t="s">
        <v>30</v>
      </c>
      <c r="N7" s="42">
        <v>643048.95</v>
      </c>
      <c r="O7" s="2" t="e">
        <f>L7-A7</f>
        <v>#VALUE!</v>
      </c>
      <c r="P7" s="39">
        <f>N7-B7</f>
        <v>643048.95</v>
      </c>
      <c r="R7" s="3">
        <v>717759</v>
      </c>
      <c r="T7" s="43" t="s">
        <v>8</v>
      </c>
      <c r="U7" s="43" t="s">
        <v>30</v>
      </c>
      <c r="V7" s="44">
        <v>659380.53</v>
      </c>
      <c r="W7" s="3">
        <f>B7-V7</f>
        <v>-659380.53</v>
      </c>
      <c r="X7" s="3" t="e">
        <f>T7-A7</f>
        <v>#VALUE!</v>
      </c>
    </row>
    <row r="8" spans="1:24" s="3" customFormat="1" ht="39" customHeight="1">
      <c r="A8" s="19" t="s">
        <v>4</v>
      </c>
      <c r="B8" s="5"/>
      <c r="C8" s="46"/>
      <c r="D8" s="46">
        <v>135.6</v>
      </c>
      <c r="F8" s="41" t="s">
        <v>5</v>
      </c>
      <c r="G8" s="41" t="s">
        <v>34</v>
      </c>
      <c r="H8" s="42">
        <v>135.6</v>
      </c>
      <c r="I8" s="2" t="e">
        <f>F8-A8</f>
        <v>#VALUE!</v>
      </c>
      <c r="J8" s="39">
        <f>H8-B8</f>
        <v>135.6</v>
      </c>
      <c r="K8" s="39"/>
      <c r="L8" s="41" t="s">
        <v>5</v>
      </c>
      <c r="M8" s="41" t="s">
        <v>34</v>
      </c>
      <c r="N8" s="42">
        <v>135.6</v>
      </c>
      <c r="O8" s="2" t="e">
        <f>L8-A8</f>
        <v>#VALUE!</v>
      </c>
      <c r="P8" s="39">
        <f>N8-B8</f>
        <v>135.6</v>
      </c>
      <c r="T8" s="43" t="s">
        <v>5</v>
      </c>
      <c r="U8" s="43" t="s">
        <v>34</v>
      </c>
      <c r="V8" s="44">
        <v>135.6</v>
      </c>
      <c r="W8" s="3">
        <f>B8-V8</f>
        <v>-135.6</v>
      </c>
      <c r="X8" s="3" t="e">
        <f>T8-A8</f>
        <v>#VALUE!</v>
      </c>
    </row>
    <row r="9" spans="1:23" s="3" customFormat="1" ht="39" customHeight="1">
      <c r="A9" s="135" t="s">
        <v>9</v>
      </c>
      <c r="B9" s="35">
        <v>0</v>
      </c>
      <c r="F9" s="36">
        <f>""</f>
      </c>
      <c r="G9" s="36">
        <f>""</f>
      </c>
      <c r="H9" s="36">
        <f>""</f>
      </c>
      <c r="I9" s="2"/>
      <c r="L9" s="36">
        <f>""</f>
      </c>
      <c r="M9" s="37">
        <f>""</f>
      </c>
      <c r="N9" s="36">
        <f>""</f>
      </c>
      <c r="V9" s="8" t="e">
        <f>V10+#REF!+#REF!+#REF!+#REF!+#REF!+#REF!+#REF!+#REF!+#REF!+#REF!+#REF!+#REF!+#REF!+#REF!+#REF!+#REF!+#REF!+#REF!+#REF!+#REF!</f>
        <v>#REF!</v>
      </c>
      <c r="W9" s="8" t="e">
        <f>W10+#REF!+#REF!+#REF!+#REF!+#REF!+#REF!+#REF!+#REF!+#REF!+#REF!+#REF!+#REF!+#REF!+#REF!+#REF!+#REF!+#REF!+#REF!+#REF!+#REF!</f>
        <v>#REF!</v>
      </c>
    </row>
    <row r="10" spans="16:24" ht="19.5" customHeight="1">
      <c r="P10" s="47"/>
      <c r="T10" s="48" t="s">
        <v>3</v>
      </c>
      <c r="U10" s="48" t="s">
        <v>36</v>
      </c>
      <c r="V10" s="49">
        <v>19998</v>
      </c>
      <c r="W10" s="28">
        <f>B10-V10</f>
        <v>-19998</v>
      </c>
      <c r="X10" s="28">
        <f>T10-A10</f>
        <v>232</v>
      </c>
    </row>
    <row r="11" spans="16:24" ht="19.5" customHeight="1">
      <c r="P11" s="47"/>
      <c r="T11" s="48" t="s">
        <v>2</v>
      </c>
      <c r="U11" s="48" t="s">
        <v>37</v>
      </c>
      <c r="V11" s="49">
        <v>19998</v>
      </c>
      <c r="W11" s="28">
        <f>B11-V11</f>
        <v>-19998</v>
      </c>
      <c r="X11" s="28">
        <f>T11-A11</f>
        <v>23203</v>
      </c>
    </row>
    <row r="12" spans="16:24" ht="19.5" customHeight="1">
      <c r="P12" s="47"/>
      <c r="T12" s="48" t="s">
        <v>1</v>
      </c>
      <c r="U12" s="48" t="s">
        <v>38</v>
      </c>
      <c r="V12" s="49">
        <v>19998</v>
      </c>
      <c r="W12" s="28">
        <f>B12-V12</f>
        <v>-19998</v>
      </c>
      <c r="X12" s="28">
        <f>T12-A12</f>
        <v>2320301</v>
      </c>
    </row>
    <row r="13" ht="19.5" customHeight="1">
      <c r="P13" s="47"/>
    </row>
    <row r="14" ht="19.5" customHeight="1">
      <c r="P14" s="47"/>
    </row>
    <row r="15" ht="19.5" customHeight="1">
      <c r="P15" s="47"/>
    </row>
    <row r="16" ht="19.5" customHeight="1">
      <c r="P16" s="47"/>
    </row>
    <row r="17" ht="19.5" customHeight="1">
      <c r="P17" s="47"/>
    </row>
    <row r="18" ht="19.5" customHeight="1">
      <c r="P18" s="47"/>
    </row>
    <row r="19" ht="19.5" customHeight="1">
      <c r="P19" s="47"/>
    </row>
    <row r="20" ht="19.5" customHeight="1">
      <c r="P20" s="47"/>
    </row>
    <row r="21" ht="19.5" customHeight="1">
      <c r="P21" s="47"/>
    </row>
    <row r="22" ht="19.5" customHeight="1">
      <c r="P22" s="47"/>
    </row>
    <row r="23" ht="19.5" customHeight="1">
      <c r="P23" s="47"/>
    </row>
    <row r="24" ht="19.5" customHeight="1">
      <c r="P24" s="47"/>
    </row>
    <row r="25" ht="19.5" customHeight="1">
      <c r="P25" s="47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Y28"/>
  <sheetViews>
    <sheetView zoomScalePageLayoutView="0" workbookViewId="0" topLeftCell="A1">
      <selection activeCell="C12" sqref="C12"/>
    </sheetView>
  </sheetViews>
  <sheetFormatPr defaultColWidth="7.00390625" defaultRowHeight="15"/>
  <cols>
    <col min="1" max="1" width="14.57421875" style="4" customWidth="1"/>
    <col min="2" max="2" width="46.57421875" style="3" customWidth="1"/>
    <col min="3" max="3" width="13.00390625" style="2" customWidth="1"/>
    <col min="4" max="4" width="10.421875" style="3" hidden="1" customWidth="1"/>
    <col min="5" max="5" width="9.57421875" style="28" hidden="1" customWidth="1"/>
    <col min="6" max="6" width="8.140625" style="28" hidden="1" customWidth="1"/>
    <col min="7" max="7" width="9.57421875" style="29" hidden="1" customWidth="1"/>
    <col min="8" max="8" width="17.421875" style="29" hidden="1" customWidth="1"/>
    <col min="9" max="9" width="12.421875" style="30" hidden="1" customWidth="1"/>
    <col min="10" max="10" width="7.00390625" style="31" hidden="1" customWidth="1"/>
    <col min="11" max="12" width="7.00390625" style="28" hidden="1" customWidth="1"/>
    <col min="13" max="13" width="13.8515625" style="28" hidden="1" customWidth="1"/>
    <col min="14" max="14" width="7.8515625" style="28" hidden="1" customWidth="1"/>
    <col min="15" max="15" width="9.421875" style="28" hidden="1" customWidth="1"/>
    <col min="16" max="16" width="6.8515625" style="28" hidden="1" customWidth="1"/>
    <col min="17" max="17" width="9.00390625" style="28" hidden="1" customWidth="1"/>
    <col min="18" max="18" width="5.8515625" style="28" hidden="1" customWidth="1"/>
    <col min="19" max="19" width="5.28125" style="28" hidden="1" customWidth="1"/>
    <col min="20" max="20" width="6.421875" style="28" hidden="1" customWidth="1"/>
    <col min="21" max="22" width="7.00390625" style="28" hidden="1" customWidth="1"/>
    <col min="23" max="23" width="10.57421875" style="28" hidden="1" customWidth="1"/>
    <col min="24" max="24" width="10.421875" style="28" hidden="1" customWidth="1"/>
    <col min="25" max="25" width="7.00390625" style="28" hidden="1" customWidth="1"/>
    <col min="26" max="16384" width="7.00390625" style="28" customWidth="1"/>
  </cols>
  <sheetData>
    <row r="1" ht="23.25" customHeight="1">
      <c r="A1" s="27" t="s">
        <v>177</v>
      </c>
    </row>
    <row r="2" spans="1:9" ht="23.25">
      <c r="A2" s="207" t="s">
        <v>159</v>
      </c>
      <c r="B2" s="209"/>
      <c r="C2" s="208"/>
      <c r="G2" s="28"/>
      <c r="H2" s="28"/>
      <c r="I2" s="28"/>
    </row>
    <row r="3" spans="3:13" ht="15">
      <c r="C3" s="92" t="s">
        <v>69</v>
      </c>
      <c r="E3" s="28">
        <v>12.11</v>
      </c>
      <c r="G3" s="28">
        <v>12.22</v>
      </c>
      <c r="H3" s="28"/>
      <c r="I3" s="28"/>
      <c r="M3" s="28">
        <v>1.2</v>
      </c>
    </row>
    <row r="4" spans="1:15" ht="45.75" customHeight="1">
      <c r="A4" s="33" t="s">
        <v>24</v>
      </c>
      <c r="B4" s="34" t="s">
        <v>25</v>
      </c>
      <c r="C4" s="35" t="s">
        <v>87</v>
      </c>
      <c r="G4" s="100" t="s">
        <v>88</v>
      </c>
      <c r="H4" s="100" t="s">
        <v>89</v>
      </c>
      <c r="I4" s="100" t="s">
        <v>90</v>
      </c>
      <c r="M4" s="100" t="s">
        <v>88</v>
      </c>
      <c r="N4" s="101" t="s">
        <v>89</v>
      </c>
      <c r="O4" s="100" t="s">
        <v>90</v>
      </c>
    </row>
    <row r="5" spans="1:25" ht="45.75" customHeight="1">
      <c r="A5" s="7" t="s">
        <v>63</v>
      </c>
      <c r="B5" s="38" t="s">
        <v>91</v>
      </c>
      <c r="C5" s="5"/>
      <c r="D5" s="39">
        <v>105429</v>
      </c>
      <c r="E5" s="99">
        <v>595734.14</v>
      </c>
      <c r="F5" s="28">
        <f>104401+13602</f>
        <v>118003</v>
      </c>
      <c r="G5" s="29" t="s">
        <v>8</v>
      </c>
      <c r="H5" s="29" t="s">
        <v>74</v>
      </c>
      <c r="I5" s="30">
        <v>596221.15</v>
      </c>
      <c r="J5" s="31">
        <f aca="true" t="shared" si="0" ref="J5:J11">G5-A5</f>
        <v>-22</v>
      </c>
      <c r="K5" s="47">
        <f aca="true" t="shared" si="1" ref="K5:K11">I5-C5</f>
        <v>596221.15</v>
      </c>
      <c r="L5" s="47">
        <v>75943</v>
      </c>
      <c r="M5" s="29" t="s">
        <v>8</v>
      </c>
      <c r="N5" s="29" t="s">
        <v>74</v>
      </c>
      <c r="O5" s="30">
        <v>643048.95</v>
      </c>
      <c r="P5" s="31">
        <f aca="true" t="shared" si="2" ref="P5:P11">M5-A5</f>
        <v>-22</v>
      </c>
      <c r="Q5" s="47">
        <f aca="true" t="shared" si="3" ref="Q5:Q11">O5-C5</f>
        <v>643048.95</v>
      </c>
      <c r="S5" s="28">
        <v>717759</v>
      </c>
      <c r="U5" s="48" t="s">
        <v>8</v>
      </c>
      <c r="V5" s="48" t="s">
        <v>74</v>
      </c>
      <c r="W5" s="49">
        <v>659380.53</v>
      </c>
      <c r="X5" s="28">
        <f aca="true" t="shared" si="4" ref="X5:X11">C5-W5</f>
        <v>-659380.53</v>
      </c>
      <c r="Y5" s="28">
        <f aca="true" t="shared" si="5" ref="Y5:Y11">U5-A5</f>
        <v>-22</v>
      </c>
    </row>
    <row r="6" spans="1:25" s="121" customFormat="1" ht="45.75" customHeight="1">
      <c r="A6" s="89" t="s">
        <v>64</v>
      </c>
      <c r="B6" s="154" t="s">
        <v>133</v>
      </c>
      <c r="C6" s="6"/>
      <c r="D6" s="58"/>
      <c r="E6" s="121">
        <v>7616.62</v>
      </c>
      <c r="G6" s="122" t="s">
        <v>7</v>
      </c>
      <c r="H6" s="122" t="s">
        <v>75</v>
      </c>
      <c r="I6" s="122">
        <v>7616.62</v>
      </c>
      <c r="J6" s="121">
        <f t="shared" si="0"/>
        <v>-2200</v>
      </c>
      <c r="K6" s="121">
        <f t="shared" si="1"/>
        <v>7616.62</v>
      </c>
      <c r="M6" s="122" t="s">
        <v>7</v>
      </c>
      <c r="N6" s="122" t="s">
        <v>75</v>
      </c>
      <c r="O6" s="122">
        <v>7749.58</v>
      </c>
      <c r="P6" s="121">
        <f t="shared" si="2"/>
        <v>-2200</v>
      </c>
      <c r="Q6" s="121">
        <f t="shared" si="3"/>
        <v>7749.58</v>
      </c>
      <c r="U6" s="123" t="s">
        <v>7</v>
      </c>
      <c r="V6" s="123" t="s">
        <v>75</v>
      </c>
      <c r="W6" s="123">
        <v>8475.47</v>
      </c>
      <c r="X6" s="121">
        <f t="shared" si="4"/>
        <v>-8475.47</v>
      </c>
      <c r="Y6" s="121">
        <f t="shared" si="5"/>
        <v>-2200</v>
      </c>
    </row>
    <row r="7" spans="1:25" s="124" customFormat="1" ht="45.75" customHeight="1">
      <c r="A7" s="61" t="s">
        <v>14</v>
      </c>
      <c r="B7" s="61" t="s">
        <v>92</v>
      </c>
      <c r="C7" s="61"/>
      <c r="D7" s="62"/>
      <c r="E7" s="124">
        <v>3922.87</v>
      </c>
      <c r="G7" s="125" t="s">
        <v>6</v>
      </c>
      <c r="H7" s="125" t="s">
        <v>76</v>
      </c>
      <c r="I7" s="125">
        <v>3922.87</v>
      </c>
      <c r="J7" s="124">
        <f t="shared" si="0"/>
        <v>-220000</v>
      </c>
      <c r="K7" s="124">
        <f t="shared" si="1"/>
        <v>3922.87</v>
      </c>
      <c r="L7" s="124">
        <v>750</v>
      </c>
      <c r="M7" s="125" t="s">
        <v>6</v>
      </c>
      <c r="N7" s="125" t="s">
        <v>76</v>
      </c>
      <c r="O7" s="125">
        <v>4041.81</v>
      </c>
      <c r="P7" s="124">
        <f t="shared" si="2"/>
        <v>-220000</v>
      </c>
      <c r="Q7" s="124">
        <f t="shared" si="3"/>
        <v>4041.81</v>
      </c>
      <c r="U7" s="126" t="s">
        <v>6</v>
      </c>
      <c r="V7" s="126" t="s">
        <v>76</v>
      </c>
      <c r="W7" s="126">
        <v>4680.94</v>
      </c>
      <c r="X7" s="124">
        <f t="shared" si="4"/>
        <v>-4680.94</v>
      </c>
      <c r="Y7" s="124">
        <f t="shared" si="5"/>
        <v>-220000</v>
      </c>
    </row>
    <row r="8" spans="1:25" ht="45.75" customHeight="1">
      <c r="A8" s="6" t="s">
        <v>4</v>
      </c>
      <c r="B8" s="45"/>
      <c r="C8" s="5"/>
      <c r="D8" s="46"/>
      <c r="E8" s="127">
        <v>135.6</v>
      </c>
      <c r="G8" s="29" t="s">
        <v>5</v>
      </c>
      <c r="H8" s="29" t="s">
        <v>93</v>
      </c>
      <c r="I8" s="30">
        <v>135.6</v>
      </c>
      <c r="J8" s="31" t="e">
        <f t="shared" si="0"/>
        <v>#VALUE!</v>
      </c>
      <c r="K8" s="47">
        <f t="shared" si="1"/>
        <v>135.6</v>
      </c>
      <c r="L8" s="47"/>
      <c r="M8" s="29" t="s">
        <v>5</v>
      </c>
      <c r="N8" s="29" t="s">
        <v>93</v>
      </c>
      <c r="O8" s="30">
        <v>135.6</v>
      </c>
      <c r="P8" s="31" t="e">
        <f t="shared" si="2"/>
        <v>#VALUE!</v>
      </c>
      <c r="Q8" s="47">
        <f t="shared" si="3"/>
        <v>135.6</v>
      </c>
      <c r="U8" s="48" t="s">
        <v>5</v>
      </c>
      <c r="V8" s="48" t="s">
        <v>93</v>
      </c>
      <c r="W8" s="49">
        <v>135.6</v>
      </c>
      <c r="X8" s="28">
        <f t="shared" si="4"/>
        <v>-135.6</v>
      </c>
      <c r="Y8" s="28" t="e">
        <f t="shared" si="5"/>
        <v>#VALUE!</v>
      </c>
    </row>
    <row r="9" spans="1:25" ht="45.75" customHeight="1">
      <c r="A9" s="89" t="s">
        <v>65</v>
      </c>
      <c r="B9" s="89" t="s">
        <v>94</v>
      </c>
      <c r="C9" s="5"/>
      <c r="D9" s="39"/>
      <c r="E9" s="47">
        <v>7616.62</v>
      </c>
      <c r="G9" s="29" t="s">
        <v>7</v>
      </c>
      <c r="H9" s="29" t="s">
        <v>75</v>
      </c>
      <c r="I9" s="30">
        <v>7616.62</v>
      </c>
      <c r="J9" s="31">
        <f t="shared" si="0"/>
        <v>-2201</v>
      </c>
      <c r="K9" s="47">
        <f t="shared" si="1"/>
        <v>7616.62</v>
      </c>
      <c r="L9" s="47"/>
      <c r="M9" s="29" t="s">
        <v>7</v>
      </c>
      <c r="N9" s="29" t="s">
        <v>75</v>
      </c>
      <c r="O9" s="30">
        <v>7749.58</v>
      </c>
      <c r="P9" s="31">
        <f t="shared" si="2"/>
        <v>-2201</v>
      </c>
      <c r="Q9" s="47">
        <f t="shared" si="3"/>
        <v>7749.58</v>
      </c>
      <c r="U9" s="48" t="s">
        <v>7</v>
      </c>
      <c r="V9" s="48" t="s">
        <v>75</v>
      </c>
      <c r="W9" s="49">
        <v>8475.47</v>
      </c>
      <c r="X9" s="28">
        <f t="shared" si="4"/>
        <v>-8475.47</v>
      </c>
      <c r="Y9" s="28">
        <f t="shared" si="5"/>
        <v>-2201</v>
      </c>
    </row>
    <row r="10" spans="1:25" ht="45.75" customHeight="1">
      <c r="A10" s="61" t="s">
        <v>19</v>
      </c>
      <c r="B10" s="61" t="s">
        <v>95</v>
      </c>
      <c r="C10" s="5"/>
      <c r="D10" s="39"/>
      <c r="E10" s="47">
        <v>3922.87</v>
      </c>
      <c r="G10" s="29" t="s">
        <v>6</v>
      </c>
      <c r="H10" s="29" t="s">
        <v>76</v>
      </c>
      <c r="I10" s="30">
        <v>3922.87</v>
      </c>
      <c r="J10" s="31">
        <f t="shared" si="0"/>
        <v>-220100</v>
      </c>
      <c r="K10" s="47">
        <f t="shared" si="1"/>
        <v>3922.87</v>
      </c>
      <c r="L10" s="47">
        <v>750</v>
      </c>
      <c r="M10" s="29" t="s">
        <v>6</v>
      </c>
      <c r="N10" s="29" t="s">
        <v>76</v>
      </c>
      <c r="O10" s="30">
        <v>4041.81</v>
      </c>
      <c r="P10" s="31">
        <f t="shared" si="2"/>
        <v>-220100</v>
      </c>
      <c r="Q10" s="47">
        <f t="shared" si="3"/>
        <v>4041.81</v>
      </c>
      <c r="U10" s="48" t="s">
        <v>6</v>
      </c>
      <c r="V10" s="48" t="s">
        <v>76</v>
      </c>
      <c r="W10" s="49">
        <v>4680.94</v>
      </c>
      <c r="X10" s="28">
        <f t="shared" si="4"/>
        <v>-4680.94</v>
      </c>
      <c r="Y10" s="28">
        <f t="shared" si="5"/>
        <v>-220100</v>
      </c>
    </row>
    <row r="11" spans="1:25" ht="45.75" customHeight="1">
      <c r="A11" s="6" t="s">
        <v>4</v>
      </c>
      <c r="B11" s="45"/>
      <c r="C11" s="5"/>
      <c r="D11" s="46"/>
      <c r="E11" s="127">
        <v>135.6</v>
      </c>
      <c r="G11" s="29" t="s">
        <v>5</v>
      </c>
      <c r="H11" s="29" t="s">
        <v>93</v>
      </c>
      <c r="I11" s="30">
        <v>135.6</v>
      </c>
      <c r="J11" s="31" t="e">
        <f t="shared" si="0"/>
        <v>#VALUE!</v>
      </c>
      <c r="K11" s="47">
        <f t="shared" si="1"/>
        <v>135.6</v>
      </c>
      <c r="L11" s="47"/>
      <c r="M11" s="29" t="s">
        <v>5</v>
      </c>
      <c r="N11" s="29" t="s">
        <v>93</v>
      </c>
      <c r="O11" s="30">
        <v>135.6</v>
      </c>
      <c r="P11" s="31" t="e">
        <f t="shared" si="2"/>
        <v>#VALUE!</v>
      </c>
      <c r="Q11" s="47">
        <f t="shared" si="3"/>
        <v>135.6</v>
      </c>
      <c r="U11" s="48" t="s">
        <v>5</v>
      </c>
      <c r="V11" s="48" t="s">
        <v>93</v>
      </c>
      <c r="W11" s="49">
        <v>135.6</v>
      </c>
      <c r="X11" s="28">
        <f t="shared" si="4"/>
        <v>-135.6</v>
      </c>
      <c r="Y11" s="28" t="e">
        <f t="shared" si="5"/>
        <v>#VALUE!</v>
      </c>
    </row>
    <row r="12" spans="1:24" ht="45.75" customHeight="1">
      <c r="A12" s="210" t="s">
        <v>35</v>
      </c>
      <c r="B12" s="211"/>
      <c r="C12" s="35">
        <v>0</v>
      </c>
      <c r="G12" s="100">
        <f>""</f>
      </c>
      <c r="H12" s="100">
        <f>""</f>
      </c>
      <c r="I12" s="100">
        <f>""</f>
      </c>
      <c r="M12" s="100">
        <f>""</f>
      </c>
      <c r="N12" s="101">
        <f>""</f>
      </c>
      <c r="O12" s="100">
        <f>""</f>
      </c>
      <c r="W12" s="8" t="e">
        <f>W13+#REF!+#REF!+#REF!+#REF!+#REF!+#REF!+#REF!+#REF!+#REF!+#REF!+#REF!+#REF!+#REF!+#REF!+#REF!+#REF!+#REF!+#REF!+#REF!+#REF!</f>
        <v>#REF!</v>
      </c>
      <c r="X12" s="8" t="e">
        <f>X13+#REF!+#REF!+#REF!+#REF!+#REF!+#REF!+#REF!+#REF!+#REF!+#REF!+#REF!+#REF!+#REF!+#REF!+#REF!+#REF!+#REF!+#REF!+#REF!+#REF!</f>
        <v>#REF!</v>
      </c>
    </row>
    <row r="13" spans="17:25" ht="19.5" customHeight="1">
      <c r="Q13" s="47"/>
      <c r="U13" s="48" t="s">
        <v>3</v>
      </c>
      <c r="V13" s="48" t="s">
        <v>36</v>
      </c>
      <c r="W13" s="49">
        <v>19998</v>
      </c>
      <c r="X13" s="28">
        <f>C13-W13</f>
        <v>-19998</v>
      </c>
      <c r="Y13" s="28">
        <f>U13-A13</f>
        <v>232</v>
      </c>
    </row>
    <row r="14" spans="17:25" ht="19.5" customHeight="1">
      <c r="Q14" s="47"/>
      <c r="U14" s="48" t="s">
        <v>2</v>
      </c>
      <c r="V14" s="48" t="s">
        <v>37</v>
      </c>
      <c r="W14" s="49">
        <v>19998</v>
      </c>
      <c r="X14" s="28">
        <f>C14-W14</f>
        <v>-19998</v>
      </c>
      <c r="Y14" s="28">
        <f>U14-A14</f>
        <v>23203</v>
      </c>
    </row>
    <row r="15" spans="17:25" ht="19.5" customHeight="1">
      <c r="Q15" s="47"/>
      <c r="U15" s="48" t="s">
        <v>1</v>
      </c>
      <c r="V15" s="48" t="s">
        <v>38</v>
      </c>
      <c r="W15" s="49">
        <v>19998</v>
      </c>
      <c r="X15" s="28">
        <f>C15-W15</f>
        <v>-19998</v>
      </c>
      <c r="Y15" s="28">
        <f>U15-A15</f>
        <v>2320301</v>
      </c>
    </row>
    <row r="16" ht="19.5" customHeight="1">
      <c r="Q16" s="47"/>
    </row>
    <row r="17" ht="19.5" customHeight="1">
      <c r="Q17" s="47"/>
    </row>
    <row r="18" ht="19.5" customHeight="1">
      <c r="Q18" s="47"/>
    </row>
    <row r="19" ht="19.5" customHeight="1">
      <c r="Q19" s="47"/>
    </row>
    <row r="20" ht="19.5" customHeight="1">
      <c r="Q20" s="47"/>
    </row>
    <row r="21" ht="19.5" customHeight="1">
      <c r="Q21" s="47"/>
    </row>
    <row r="22" ht="19.5" customHeight="1">
      <c r="Q22" s="47"/>
    </row>
    <row r="23" ht="19.5" customHeight="1">
      <c r="Q23" s="47"/>
    </row>
    <row r="24" ht="19.5" customHeight="1">
      <c r="Q24" s="47"/>
    </row>
    <row r="25" ht="19.5" customHeight="1">
      <c r="Q25" s="47"/>
    </row>
    <row r="26" ht="19.5" customHeight="1">
      <c r="Q26" s="47"/>
    </row>
    <row r="27" ht="19.5" customHeight="1">
      <c r="Q27" s="47"/>
    </row>
    <row r="28" ht="19.5" customHeight="1">
      <c r="Q28" s="47"/>
    </row>
  </sheetData>
  <sheetProtection/>
  <mergeCells count="2">
    <mergeCell ref="A2:C2"/>
    <mergeCell ref="A12:B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B12" sqref="B12"/>
    </sheetView>
  </sheetViews>
  <sheetFormatPr defaultColWidth="7.00390625" defaultRowHeight="15"/>
  <cols>
    <col min="1" max="2" width="37.00390625" style="4" customWidth="1"/>
    <col min="3" max="3" width="10.421875" style="3" hidden="1" customWidth="1"/>
    <col min="4" max="4" width="9.57421875" style="28" hidden="1" customWidth="1"/>
    <col min="5" max="5" width="8.140625" style="28" hidden="1" customWidth="1"/>
    <col min="6" max="6" width="9.57421875" style="29" hidden="1" customWidth="1"/>
    <col min="7" max="7" width="17.421875" style="29" hidden="1" customWidth="1"/>
    <col min="8" max="8" width="12.421875" style="30" hidden="1" customWidth="1"/>
    <col min="9" max="9" width="7.00390625" style="31" hidden="1" customWidth="1"/>
    <col min="10" max="11" width="7.00390625" style="28" hidden="1" customWidth="1"/>
    <col min="12" max="12" width="13.8515625" style="28" hidden="1" customWidth="1"/>
    <col min="13" max="13" width="7.8515625" style="28" hidden="1" customWidth="1"/>
    <col min="14" max="14" width="9.421875" style="28" hidden="1" customWidth="1"/>
    <col min="15" max="15" width="6.8515625" style="28" hidden="1" customWidth="1"/>
    <col min="16" max="16" width="9.00390625" style="28" hidden="1" customWidth="1"/>
    <col min="17" max="17" width="5.8515625" style="28" hidden="1" customWidth="1"/>
    <col min="18" max="18" width="5.28125" style="28" hidden="1" customWidth="1"/>
    <col min="19" max="19" width="6.421875" style="28" hidden="1" customWidth="1"/>
    <col min="20" max="21" width="7.00390625" style="28" hidden="1" customWidth="1"/>
    <col min="22" max="22" width="10.57421875" style="28" hidden="1" customWidth="1"/>
    <col min="23" max="23" width="10.421875" style="28" hidden="1" customWidth="1"/>
    <col min="24" max="24" width="7.00390625" style="28" hidden="1" customWidth="1"/>
    <col min="25" max="16384" width="7.00390625" style="28" customWidth="1"/>
  </cols>
  <sheetData>
    <row r="1" spans="1:2" ht="21.75" customHeight="1">
      <c r="A1" s="27" t="s">
        <v>178</v>
      </c>
      <c r="B1" s="27"/>
    </row>
    <row r="2" spans="1:8" ht="51.75" customHeight="1">
      <c r="A2" s="215" t="s">
        <v>160</v>
      </c>
      <c r="B2" s="216"/>
      <c r="F2" s="28"/>
      <c r="G2" s="28"/>
      <c r="H2" s="28"/>
    </row>
    <row r="3" spans="2:12" ht="15">
      <c r="B3" s="92" t="s">
        <v>69</v>
      </c>
      <c r="D3" s="28">
        <v>12.11</v>
      </c>
      <c r="F3" s="28">
        <v>12.22</v>
      </c>
      <c r="G3" s="28"/>
      <c r="H3" s="28"/>
      <c r="L3" s="28">
        <v>1.2</v>
      </c>
    </row>
    <row r="4" spans="1:14" s="94" customFormat="1" ht="39.75" customHeight="1">
      <c r="A4" s="20" t="s">
        <v>154</v>
      </c>
      <c r="B4" s="20" t="s">
        <v>153</v>
      </c>
      <c r="C4" s="93"/>
      <c r="F4" s="95" t="s">
        <v>71</v>
      </c>
      <c r="G4" s="95" t="s">
        <v>72</v>
      </c>
      <c r="H4" s="95" t="s">
        <v>73</v>
      </c>
      <c r="I4" s="96"/>
      <c r="L4" s="95" t="s">
        <v>71</v>
      </c>
      <c r="M4" s="97" t="s">
        <v>72</v>
      </c>
      <c r="N4" s="95" t="s">
        <v>73</v>
      </c>
    </row>
    <row r="5" spans="1:24" ht="39.75" customHeight="1">
      <c r="A5" s="205"/>
      <c r="B5" s="98"/>
      <c r="C5" s="39">
        <v>105429</v>
      </c>
      <c r="D5" s="99">
        <v>595734.14</v>
      </c>
      <c r="E5" s="28">
        <f>104401+13602</f>
        <v>118003</v>
      </c>
      <c r="F5" s="29" t="s">
        <v>8</v>
      </c>
      <c r="G5" s="29" t="s">
        <v>74</v>
      </c>
      <c r="H5" s="30">
        <v>596221.15</v>
      </c>
      <c r="I5" s="31">
        <f>F5-A5</f>
        <v>201</v>
      </c>
      <c r="J5" s="47" t="e">
        <f>H5-#REF!</f>
        <v>#REF!</v>
      </c>
      <c r="K5" s="47">
        <v>75943</v>
      </c>
      <c r="L5" s="29" t="s">
        <v>8</v>
      </c>
      <c r="M5" s="29" t="s">
        <v>74</v>
      </c>
      <c r="N5" s="30">
        <v>643048.95</v>
      </c>
      <c r="O5" s="31">
        <f>L5-A5</f>
        <v>201</v>
      </c>
      <c r="P5" s="47" t="e">
        <f>N5-#REF!</f>
        <v>#REF!</v>
      </c>
      <c r="R5" s="28">
        <v>717759</v>
      </c>
      <c r="T5" s="48" t="s">
        <v>8</v>
      </c>
      <c r="U5" s="48" t="s">
        <v>74</v>
      </c>
      <c r="V5" s="49">
        <v>659380.53</v>
      </c>
      <c r="W5" s="28" t="e">
        <f>#REF!-V5</f>
        <v>#REF!</v>
      </c>
      <c r="X5" s="28">
        <f>T5-A5</f>
        <v>201</v>
      </c>
    </row>
    <row r="6" spans="1:22" ht="39.75" customHeight="1">
      <c r="A6" s="98"/>
      <c r="B6" s="50"/>
      <c r="C6" s="39"/>
      <c r="D6" s="99"/>
      <c r="J6" s="47"/>
      <c r="K6" s="47"/>
      <c r="L6" s="29"/>
      <c r="M6" s="29"/>
      <c r="N6" s="30"/>
      <c r="O6" s="31"/>
      <c r="P6" s="47"/>
      <c r="T6" s="48"/>
      <c r="U6" s="48"/>
      <c r="V6" s="49"/>
    </row>
    <row r="7" spans="1:22" ht="39.75" customHeight="1">
      <c r="A7" s="98"/>
      <c r="B7" s="50"/>
      <c r="C7" s="39"/>
      <c r="D7" s="99"/>
      <c r="J7" s="47"/>
      <c r="K7" s="47"/>
      <c r="L7" s="29"/>
      <c r="M7" s="29"/>
      <c r="N7" s="30"/>
      <c r="O7" s="31"/>
      <c r="P7" s="47"/>
      <c r="T7" s="48"/>
      <c r="U7" s="48"/>
      <c r="V7" s="49"/>
    </row>
    <row r="8" spans="1:22" ht="39.75" customHeight="1">
      <c r="A8" s="98"/>
      <c r="B8" s="50"/>
      <c r="C8" s="39"/>
      <c r="D8" s="99"/>
      <c r="J8" s="47"/>
      <c r="K8" s="47"/>
      <c r="L8" s="29"/>
      <c r="M8" s="29"/>
      <c r="N8" s="30"/>
      <c r="O8" s="31"/>
      <c r="P8" s="47"/>
      <c r="T8" s="48"/>
      <c r="U8" s="48"/>
      <c r="V8" s="49"/>
    </row>
    <row r="9" spans="1:22" ht="39.75" customHeight="1">
      <c r="A9" s="98"/>
      <c r="B9" s="50"/>
      <c r="C9" s="39"/>
      <c r="D9" s="99"/>
      <c r="J9" s="47"/>
      <c r="K9" s="47"/>
      <c r="L9" s="29"/>
      <c r="M9" s="29"/>
      <c r="N9" s="30"/>
      <c r="O9" s="31"/>
      <c r="P9" s="47"/>
      <c r="T9" s="48"/>
      <c r="U9" s="48"/>
      <c r="V9" s="49"/>
    </row>
    <row r="10" spans="1:22" ht="39.75" customHeight="1">
      <c r="A10" s="98" t="s">
        <v>0</v>
      </c>
      <c r="B10" s="50"/>
      <c r="C10" s="39"/>
      <c r="D10" s="99"/>
      <c r="J10" s="47"/>
      <c r="K10" s="47"/>
      <c r="L10" s="29"/>
      <c r="M10" s="29"/>
      <c r="N10" s="30"/>
      <c r="O10" s="31"/>
      <c r="P10" s="47"/>
      <c r="T10" s="48"/>
      <c r="U10" s="48"/>
      <c r="V10" s="49"/>
    </row>
    <row r="11" spans="1:22" ht="39.75" customHeight="1">
      <c r="A11" s="98" t="s">
        <v>123</v>
      </c>
      <c r="B11" s="6"/>
      <c r="C11" s="39"/>
      <c r="D11" s="47"/>
      <c r="J11" s="47"/>
      <c r="K11" s="47"/>
      <c r="L11" s="29"/>
      <c r="M11" s="29"/>
      <c r="N11" s="30"/>
      <c r="O11" s="31"/>
      <c r="P11" s="47"/>
      <c r="T11" s="48"/>
      <c r="U11" s="48"/>
      <c r="V11" s="49"/>
    </row>
    <row r="12" spans="1:23" ht="39.75" customHeight="1">
      <c r="A12" s="33" t="s">
        <v>77</v>
      </c>
      <c r="B12" s="98"/>
      <c r="F12" s="100">
        <f>""</f>
      </c>
      <c r="G12" s="100">
        <f>""</f>
      </c>
      <c r="H12" s="100">
        <f>""</f>
      </c>
      <c r="L12" s="100">
        <f>""</f>
      </c>
      <c r="M12" s="101">
        <f>""</f>
      </c>
      <c r="N12" s="100">
        <f>""</f>
      </c>
      <c r="V12" s="102" t="e">
        <f>V13+#REF!+#REF!+#REF!+#REF!+#REF!+#REF!+#REF!+#REF!+#REF!+#REF!+#REF!+#REF!+#REF!+#REF!+#REF!+#REF!+#REF!+#REF!+#REF!+#REF!</f>
        <v>#REF!</v>
      </c>
      <c r="W12" s="102" t="e">
        <f>W13+#REF!+#REF!+#REF!+#REF!+#REF!+#REF!+#REF!+#REF!+#REF!+#REF!+#REF!+#REF!+#REF!+#REF!+#REF!+#REF!+#REF!+#REF!+#REF!+#REF!</f>
        <v>#REF!</v>
      </c>
    </row>
    <row r="13" spans="16:24" ht="19.5" customHeight="1">
      <c r="P13" s="47"/>
      <c r="T13" s="48" t="s">
        <v>3</v>
      </c>
      <c r="U13" s="48" t="s">
        <v>36</v>
      </c>
      <c r="V13" s="49">
        <v>19998</v>
      </c>
      <c r="W13" s="28" t="e">
        <f>#REF!-V13</f>
        <v>#REF!</v>
      </c>
      <c r="X13" s="28">
        <f>T13-A13</f>
        <v>232</v>
      </c>
    </row>
    <row r="14" spans="16:24" ht="19.5" customHeight="1">
      <c r="P14" s="47"/>
      <c r="T14" s="48" t="s">
        <v>2</v>
      </c>
      <c r="U14" s="48" t="s">
        <v>37</v>
      </c>
      <c r="V14" s="49">
        <v>19998</v>
      </c>
      <c r="W14" s="28" t="e">
        <f>#REF!-V14</f>
        <v>#REF!</v>
      </c>
      <c r="X14" s="28">
        <f>T14-A14</f>
        <v>23203</v>
      </c>
    </row>
    <row r="15" spans="16:24" ht="19.5" customHeight="1">
      <c r="P15" s="47"/>
      <c r="T15" s="48" t="s">
        <v>1</v>
      </c>
      <c r="U15" s="48" t="s">
        <v>38</v>
      </c>
      <c r="V15" s="49">
        <v>19998</v>
      </c>
      <c r="W15" s="28" t="e">
        <f>#REF!-V15</f>
        <v>#REF!</v>
      </c>
      <c r="X15" s="28">
        <f>T15-A15</f>
        <v>2320301</v>
      </c>
    </row>
    <row r="16" ht="19.5" customHeight="1">
      <c r="P16" s="47"/>
    </row>
    <row r="17" s="28" customFormat="1" ht="19.5" customHeight="1">
      <c r="P17" s="47"/>
    </row>
    <row r="18" s="28" customFormat="1" ht="19.5" customHeight="1">
      <c r="P18" s="47"/>
    </row>
    <row r="19" s="28" customFormat="1" ht="19.5" customHeight="1">
      <c r="P19" s="47"/>
    </row>
    <row r="20" s="28" customFormat="1" ht="19.5" customHeight="1">
      <c r="P20" s="47"/>
    </row>
    <row r="21" s="28" customFormat="1" ht="19.5" customHeight="1">
      <c r="P21" s="47"/>
    </row>
    <row r="22" s="28" customFormat="1" ht="19.5" customHeight="1">
      <c r="P22" s="47"/>
    </row>
    <row r="23" s="28" customFormat="1" ht="19.5" customHeight="1">
      <c r="P23" s="47"/>
    </row>
    <row r="24" s="28" customFormat="1" ht="19.5" customHeight="1">
      <c r="P24" s="47"/>
    </row>
    <row r="25" s="28" customFormat="1" ht="19.5" customHeight="1">
      <c r="P25" s="47"/>
    </row>
    <row r="26" s="28" customFormat="1" ht="19.5" customHeight="1">
      <c r="P26" s="47"/>
    </row>
    <row r="27" s="28" customFormat="1" ht="19.5" customHeight="1">
      <c r="P27" s="47"/>
    </row>
    <row r="28" s="28" customFormat="1" ht="19.5" customHeight="1">
      <c r="P28" s="47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G6" sqref="G6"/>
    </sheetView>
  </sheetViews>
  <sheetFormatPr defaultColWidth="0" defaultRowHeight="15"/>
  <cols>
    <col min="1" max="2" width="37.57421875" style="137" customWidth="1"/>
    <col min="3" max="3" width="8.00390625" style="137" bestFit="1" customWidth="1"/>
    <col min="4" max="4" width="7.8515625" style="137" bestFit="1" customWidth="1"/>
    <col min="5" max="5" width="8.421875" style="137" hidden="1" customWidth="1"/>
    <col min="6" max="6" width="7.8515625" style="137" hidden="1" customWidth="1"/>
    <col min="7" max="254" width="7.8515625" style="137" customWidth="1"/>
    <col min="255" max="255" width="35.7109375" style="137" customWidth="1"/>
    <col min="256" max="16384" width="0" style="137" hidden="1" customWidth="1"/>
  </cols>
  <sheetData>
    <row r="1" spans="1:2" ht="27" customHeight="1">
      <c r="A1" s="160" t="s">
        <v>179</v>
      </c>
      <c r="B1" s="136"/>
    </row>
    <row r="2" spans="1:2" ht="39.75" customHeight="1">
      <c r="A2" s="138" t="s">
        <v>161</v>
      </c>
      <c r="B2" s="139"/>
    </row>
    <row r="3" spans="1:2" s="141" customFormat="1" ht="18.75" customHeight="1">
      <c r="A3" s="140"/>
      <c r="B3" s="92" t="s">
        <v>69</v>
      </c>
    </row>
    <row r="4" spans="1:3" s="144" customFormat="1" ht="53.25" customHeight="1">
      <c r="A4" s="142" t="s">
        <v>117</v>
      </c>
      <c r="B4" s="132" t="s">
        <v>149</v>
      </c>
      <c r="C4" s="143"/>
    </row>
    <row r="5" spans="1:3" s="147" customFormat="1" ht="53.25" customHeight="1">
      <c r="A5" s="145"/>
      <c r="B5" s="145"/>
      <c r="C5" s="146"/>
    </row>
    <row r="6" spans="1:5" s="141" customFormat="1" ht="53.25" customHeight="1">
      <c r="A6" s="145"/>
      <c r="B6" s="145"/>
      <c r="C6" s="148"/>
      <c r="E6" s="141">
        <v>988753</v>
      </c>
    </row>
    <row r="7" spans="1:5" s="141" customFormat="1" ht="53.25" customHeight="1">
      <c r="A7" s="145"/>
      <c r="B7" s="145"/>
      <c r="C7" s="148"/>
      <c r="E7" s="141">
        <v>822672</v>
      </c>
    </row>
    <row r="8" spans="1:3" s="152" customFormat="1" ht="53.25" customHeight="1">
      <c r="A8" s="149" t="s">
        <v>45</v>
      </c>
      <c r="B8" s="201">
        <v>0</v>
      </c>
      <c r="C8" s="151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E22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17.140625" style="66" customWidth="1"/>
    <col min="2" max="2" width="36.8515625" style="66" customWidth="1"/>
    <col min="3" max="3" width="17.28125" style="68" customWidth="1"/>
    <col min="4" max="16384" width="9.00390625" style="66" customWidth="1"/>
  </cols>
  <sheetData>
    <row r="1" ht="22.5" customHeight="1">
      <c r="A1" s="69" t="s">
        <v>180</v>
      </c>
    </row>
    <row r="2" spans="1:3" ht="24.75" customHeight="1">
      <c r="A2" s="212" t="s">
        <v>163</v>
      </c>
      <c r="B2" s="213"/>
      <c r="C2" s="213"/>
    </row>
    <row r="3" s="69" customFormat="1" ht="24" customHeight="1">
      <c r="C3" s="67" t="s">
        <v>44</v>
      </c>
    </row>
    <row r="4" spans="1:3" s="76" customFormat="1" ht="33" customHeight="1">
      <c r="A4" s="81" t="s">
        <v>46</v>
      </c>
      <c r="B4" s="81" t="s">
        <v>47</v>
      </c>
      <c r="C4" s="85" t="s">
        <v>48</v>
      </c>
    </row>
    <row r="5" spans="1:3" s="76" customFormat="1" ht="24.75" customHeight="1">
      <c r="A5" s="73">
        <v>102</v>
      </c>
      <c r="B5" s="74" t="s">
        <v>82</v>
      </c>
      <c r="C5" s="75"/>
    </row>
    <row r="6" spans="1:3" s="116" customFormat="1" ht="24.75" customHeight="1">
      <c r="A6" s="115">
        <v>10201</v>
      </c>
      <c r="B6" s="115" t="s">
        <v>83</v>
      </c>
      <c r="C6" s="115"/>
    </row>
    <row r="7" spans="1:5" s="119" customFormat="1" ht="24.75" customHeight="1">
      <c r="A7" s="117">
        <v>1020101</v>
      </c>
      <c r="B7" s="117" t="s">
        <v>84</v>
      </c>
      <c r="C7" s="118"/>
      <c r="E7" s="120"/>
    </row>
    <row r="8" spans="1:3" s="69" customFormat="1" ht="24.75" customHeight="1">
      <c r="A8" s="77" t="s">
        <v>4</v>
      </c>
      <c r="B8" s="78"/>
      <c r="C8" s="79"/>
    </row>
    <row r="9" spans="1:3" s="76" customFormat="1" ht="24.75" customHeight="1">
      <c r="A9" s="115">
        <v>10202</v>
      </c>
      <c r="B9" s="115" t="s">
        <v>85</v>
      </c>
      <c r="C9" s="75"/>
    </row>
    <row r="10" spans="1:5" s="69" customFormat="1" ht="24.75" customHeight="1">
      <c r="A10" s="117">
        <v>1020201</v>
      </c>
      <c r="B10" s="117" t="s">
        <v>86</v>
      </c>
      <c r="C10" s="79"/>
      <c r="E10" s="80"/>
    </row>
    <row r="11" spans="1:3" s="69" customFormat="1" ht="24.75" customHeight="1">
      <c r="A11" s="77" t="s">
        <v>4</v>
      </c>
      <c r="B11" s="78"/>
      <c r="C11" s="79"/>
    </row>
    <row r="12" spans="1:3" s="76" customFormat="1" ht="24.75" customHeight="1">
      <c r="A12" s="115" t="s">
        <v>96</v>
      </c>
      <c r="B12" s="129" t="s">
        <v>97</v>
      </c>
      <c r="C12" s="75"/>
    </row>
    <row r="13" spans="1:5" s="69" customFormat="1" ht="24.75" customHeight="1">
      <c r="A13" s="117">
        <v>1020301</v>
      </c>
      <c r="B13" s="130" t="s">
        <v>98</v>
      </c>
      <c r="C13" s="79"/>
      <c r="E13" s="80"/>
    </row>
    <row r="14" spans="1:3" s="69" customFormat="1" ht="24.75" customHeight="1">
      <c r="A14" s="77" t="s">
        <v>4</v>
      </c>
      <c r="B14" s="78"/>
      <c r="C14" s="79"/>
    </row>
    <row r="15" spans="1:3" s="76" customFormat="1" ht="24.75" customHeight="1">
      <c r="A15" s="115" t="s">
        <v>99</v>
      </c>
      <c r="B15" s="129" t="s">
        <v>100</v>
      </c>
      <c r="C15" s="75"/>
    </row>
    <row r="16" spans="1:5" s="69" customFormat="1" ht="24.75" customHeight="1">
      <c r="A16" s="117">
        <v>1020401</v>
      </c>
      <c r="B16" s="130" t="s">
        <v>101</v>
      </c>
      <c r="C16" s="79"/>
      <c r="E16" s="80"/>
    </row>
    <row r="17" spans="1:3" s="69" customFormat="1" ht="24.75" customHeight="1">
      <c r="A17" s="77" t="s">
        <v>4</v>
      </c>
      <c r="B17" s="78"/>
      <c r="C17" s="79"/>
    </row>
    <row r="18" spans="1:3" s="76" customFormat="1" ht="24.75" customHeight="1">
      <c r="A18" s="115" t="s">
        <v>102</v>
      </c>
      <c r="B18" s="129" t="s">
        <v>103</v>
      </c>
      <c r="C18" s="75"/>
    </row>
    <row r="19" spans="1:5" s="69" customFormat="1" ht="24.75" customHeight="1">
      <c r="A19" s="117">
        <v>1020501</v>
      </c>
      <c r="B19" s="130" t="s">
        <v>104</v>
      </c>
      <c r="C19" s="79"/>
      <c r="E19" s="80"/>
    </row>
    <row r="20" spans="1:3" s="69" customFormat="1" ht="24.75" customHeight="1">
      <c r="A20" s="77" t="s">
        <v>4</v>
      </c>
      <c r="B20" s="78"/>
      <c r="C20" s="79"/>
    </row>
    <row r="21" spans="1:3" s="76" customFormat="1" ht="24.75" customHeight="1">
      <c r="A21" s="115" t="s">
        <v>0</v>
      </c>
      <c r="B21" s="129"/>
      <c r="C21" s="75"/>
    </row>
    <row r="22" spans="1:3" s="76" customFormat="1" ht="24.75" customHeight="1">
      <c r="A22" s="218" t="s">
        <v>45</v>
      </c>
      <c r="B22" s="219"/>
      <c r="C22" s="85">
        <v>0</v>
      </c>
    </row>
  </sheetData>
  <sheetProtection/>
  <mergeCells count="2">
    <mergeCell ref="A2:C2"/>
    <mergeCell ref="A22:B22"/>
  </mergeCells>
  <printOptions horizontalCentered="1"/>
  <pageMargins left="0.92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Y38"/>
  <sheetViews>
    <sheetView tabSelected="1" zoomScalePageLayoutView="0" workbookViewId="0" topLeftCell="A1">
      <selection activeCell="AB30" sqref="AB30"/>
    </sheetView>
  </sheetViews>
  <sheetFormatPr defaultColWidth="7.00390625" defaultRowHeight="15"/>
  <cols>
    <col min="1" max="1" width="15.57421875" style="4" customWidth="1"/>
    <col min="2" max="2" width="46.57421875" style="3" customWidth="1"/>
    <col min="3" max="3" width="13.00390625" style="2" customWidth="1"/>
    <col min="4" max="4" width="10.421875" style="3" hidden="1" customWidth="1"/>
    <col min="5" max="5" width="9.57421875" style="28" hidden="1" customWidth="1"/>
    <col min="6" max="6" width="8.140625" style="28" hidden="1" customWidth="1"/>
    <col min="7" max="7" width="9.57421875" style="29" hidden="1" customWidth="1"/>
    <col min="8" max="8" width="17.421875" style="29" hidden="1" customWidth="1"/>
    <col min="9" max="9" width="12.421875" style="30" hidden="1" customWidth="1"/>
    <col min="10" max="10" width="7.00390625" style="31" hidden="1" customWidth="1"/>
    <col min="11" max="12" width="7.00390625" style="28" hidden="1" customWidth="1"/>
    <col min="13" max="13" width="13.8515625" style="28" hidden="1" customWidth="1"/>
    <col min="14" max="14" width="7.8515625" style="28" hidden="1" customWidth="1"/>
    <col min="15" max="15" width="9.421875" style="28" hidden="1" customWidth="1"/>
    <col min="16" max="16" width="6.8515625" style="28" hidden="1" customWidth="1"/>
    <col min="17" max="17" width="9.00390625" style="28" hidden="1" customWidth="1"/>
    <col min="18" max="18" width="5.8515625" style="28" hidden="1" customWidth="1"/>
    <col min="19" max="19" width="5.28125" style="28" hidden="1" customWidth="1"/>
    <col min="20" max="20" width="6.421875" style="28" hidden="1" customWidth="1"/>
    <col min="21" max="22" width="7.00390625" style="28" hidden="1" customWidth="1"/>
    <col min="23" max="23" width="10.57421875" style="28" hidden="1" customWidth="1"/>
    <col min="24" max="24" width="10.421875" style="28" hidden="1" customWidth="1"/>
    <col min="25" max="25" width="7.00390625" style="28" hidden="1" customWidth="1"/>
    <col min="26" max="16384" width="7.00390625" style="28" customWidth="1"/>
  </cols>
  <sheetData>
    <row r="1" ht="21.75" customHeight="1">
      <c r="A1" s="27" t="s">
        <v>181</v>
      </c>
    </row>
    <row r="2" spans="1:9" ht="23.25">
      <c r="A2" s="207" t="s">
        <v>162</v>
      </c>
      <c r="B2" s="209"/>
      <c r="C2" s="208"/>
      <c r="G2" s="28"/>
      <c r="H2" s="28"/>
      <c r="I2" s="28"/>
    </row>
    <row r="3" spans="1:13" s="3" customFormat="1" ht="21" customHeight="1">
      <c r="A3" s="4"/>
      <c r="C3" s="32" t="s">
        <v>23</v>
      </c>
      <c r="E3" s="3">
        <v>12.11</v>
      </c>
      <c r="G3" s="3">
        <v>12.22</v>
      </c>
      <c r="J3" s="2"/>
      <c r="M3" s="3">
        <v>1.2</v>
      </c>
    </row>
    <row r="4" spans="1:15" s="3" customFormat="1" ht="27" customHeight="1">
      <c r="A4" s="33" t="s">
        <v>24</v>
      </c>
      <c r="B4" s="34" t="s">
        <v>25</v>
      </c>
      <c r="C4" s="35" t="s">
        <v>40</v>
      </c>
      <c r="G4" s="36" t="s">
        <v>26</v>
      </c>
      <c r="H4" s="36" t="s">
        <v>27</v>
      </c>
      <c r="I4" s="36" t="s">
        <v>28</v>
      </c>
      <c r="J4" s="2"/>
      <c r="M4" s="36" t="s">
        <v>26</v>
      </c>
      <c r="N4" s="37" t="s">
        <v>27</v>
      </c>
      <c r="O4" s="36" t="s">
        <v>28</v>
      </c>
    </row>
    <row r="5" spans="1:25" s="3" customFormat="1" ht="26.25" customHeight="1">
      <c r="A5" s="7" t="s">
        <v>66</v>
      </c>
      <c r="B5" s="38" t="s">
        <v>78</v>
      </c>
      <c r="C5" s="5"/>
      <c r="D5" s="39">
        <v>105429</v>
      </c>
      <c r="E5" s="40">
        <v>595734.14</v>
      </c>
      <c r="F5" s="3">
        <f>104401+13602</f>
        <v>118003</v>
      </c>
      <c r="G5" s="41" t="s">
        <v>8</v>
      </c>
      <c r="H5" s="41" t="s">
        <v>30</v>
      </c>
      <c r="I5" s="42">
        <v>596221.15</v>
      </c>
      <c r="J5" s="2">
        <f aca="true" t="shared" si="0" ref="J5:J14">G5-A5</f>
        <v>-8</v>
      </c>
      <c r="K5" s="39">
        <f aca="true" t="shared" si="1" ref="K5:K14">I5-C5</f>
        <v>596221.15</v>
      </c>
      <c r="L5" s="39">
        <v>75943</v>
      </c>
      <c r="M5" s="41" t="s">
        <v>8</v>
      </c>
      <c r="N5" s="41" t="s">
        <v>30</v>
      </c>
      <c r="O5" s="42">
        <v>643048.95</v>
      </c>
      <c r="P5" s="2">
        <f aca="true" t="shared" si="2" ref="P5:P14">M5-A5</f>
        <v>-8</v>
      </c>
      <c r="Q5" s="39">
        <f aca="true" t="shared" si="3" ref="Q5:Q14">O5-C5</f>
        <v>643048.95</v>
      </c>
      <c r="S5" s="3">
        <v>717759</v>
      </c>
      <c r="U5" s="43" t="s">
        <v>8</v>
      </c>
      <c r="V5" s="43" t="s">
        <v>30</v>
      </c>
      <c r="W5" s="44">
        <v>659380.53</v>
      </c>
      <c r="X5" s="3">
        <f aca="true" t="shared" si="4" ref="X5:X14">C5-W5</f>
        <v>-659380.53</v>
      </c>
      <c r="Y5" s="3">
        <f aca="true" t="shared" si="5" ref="Y5:Y14">U5-A5</f>
        <v>-8</v>
      </c>
    </row>
    <row r="6" spans="1:25" s="105" customFormat="1" ht="26.25" customHeight="1">
      <c r="A6" s="89" t="s">
        <v>67</v>
      </c>
      <c r="B6" s="88" t="s">
        <v>79</v>
      </c>
      <c r="C6" s="103"/>
      <c r="D6" s="104"/>
      <c r="E6" s="104">
        <v>7616.62</v>
      </c>
      <c r="G6" s="59" t="s">
        <v>7</v>
      </c>
      <c r="H6" s="59" t="s">
        <v>31</v>
      </c>
      <c r="I6" s="106">
        <v>7616.62</v>
      </c>
      <c r="J6" s="107">
        <f t="shared" si="0"/>
        <v>-800</v>
      </c>
      <c r="K6" s="104">
        <f t="shared" si="1"/>
        <v>7616.62</v>
      </c>
      <c r="L6" s="104"/>
      <c r="M6" s="59" t="s">
        <v>7</v>
      </c>
      <c r="N6" s="59" t="s">
        <v>31</v>
      </c>
      <c r="O6" s="106">
        <v>7749.58</v>
      </c>
      <c r="P6" s="107">
        <f t="shared" si="2"/>
        <v>-800</v>
      </c>
      <c r="Q6" s="104">
        <f t="shared" si="3"/>
        <v>7749.58</v>
      </c>
      <c r="U6" s="60" t="s">
        <v>7</v>
      </c>
      <c r="V6" s="60" t="s">
        <v>31</v>
      </c>
      <c r="W6" s="108">
        <v>8475.47</v>
      </c>
      <c r="X6" s="105">
        <f t="shared" si="4"/>
        <v>-8475.47</v>
      </c>
      <c r="Y6" s="105">
        <f t="shared" si="5"/>
        <v>-800</v>
      </c>
    </row>
    <row r="7" spans="1:25" s="111" customFormat="1" ht="26.25" customHeight="1">
      <c r="A7" s="61" t="s">
        <v>15</v>
      </c>
      <c r="B7" s="45" t="s">
        <v>80</v>
      </c>
      <c r="C7" s="109"/>
      <c r="D7" s="110"/>
      <c r="E7" s="110">
        <v>3922.87</v>
      </c>
      <c r="G7" s="63" t="s">
        <v>6</v>
      </c>
      <c r="H7" s="63" t="s">
        <v>33</v>
      </c>
      <c r="I7" s="112">
        <v>3922.87</v>
      </c>
      <c r="J7" s="113">
        <f t="shared" si="0"/>
        <v>-80000</v>
      </c>
      <c r="K7" s="110">
        <f t="shared" si="1"/>
        <v>3922.87</v>
      </c>
      <c r="L7" s="110">
        <v>750</v>
      </c>
      <c r="M7" s="63" t="s">
        <v>6</v>
      </c>
      <c r="N7" s="63" t="s">
        <v>33</v>
      </c>
      <c r="O7" s="112">
        <v>4041.81</v>
      </c>
      <c r="P7" s="113">
        <f t="shared" si="2"/>
        <v>-80000</v>
      </c>
      <c r="Q7" s="110">
        <f t="shared" si="3"/>
        <v>4041.81</v>
      </c>
      <c r="U7" s="64" t="s">
        <v>6</v>
      </c>
      <c r="V7" s="64" t="s">
        <v>33</v>
      </c>
      <c r="W7" s="114">
        <v>4680.94</v>
      </c>
      <c r="X7" s="111">
        <f t="shared" si="4"/>
        <v>-4680.94</v>
      </c>
      <c r="Y7" s="111">
        <f t="shared" si="5"/>
        <v>-80000</v>
      </c>
    </row>
    <row r="8" spans="1:25" s="3" customFormat="1" ht="26.25" customHeight="1">
      <c r="A8" s="77" t="s">
        <v>4</v>
      </c>
      <c r="B8" s="45"/>
      <c r="C8" s="5"/>
      <c r="D8" s="46"/>
      <c r="E8" s="46">
        <v>135.6</v>
      </c>
      <c r="G8" s="41" t="s">
        <v>5</v>
      </c>
      <c r="H8" s="41" t="s">
        <v>34</v>
      </c>
      <c r="I8" s="42">
        <v>135.6</v>
      </c>
      <c r="J8" s="2" t="e">
        <f t="shared" si="0"/>
        <v>#VALUE!</v>
      </c>
      <c r="K8" s="39">
        <f t="shared" si="1"/>
        <v>135.6</v>
      </c>
      <c r="L8" s="39"/>
      <c r="M8" s="41" t="s">
        <v>5</v>
      </c>
      <c r="N8" s="41" t="s">
        <v>34</v>
      </c>
      <c r="O8" s="42">
        <v>135.6</v>
      </c>
      <c r="P8" s="2" t="e">
        <f t="shared" si="2"/>
        <v>#VALUE!</v>
      </c>
      <c r="Q8" s="39">
        <f t="shared" si="3"/>
        <v>135.6</v>
      </c>
      <c r="U8" s="43" t="s">
        <v>5</v>
      </c>
      <c r="V8" s="43" t="s">
        <v>34</v>
      </c>
      <c r="W8" s="44">
        <v>135.6</v>
      </c>
      <c r="X8" s="3">
        <f t="shared" si="4"/>
        <v>-135.6</v>
      </c>
      <c r="Y8" s="3" t="e">
        <f t="shared" si="5"/>
        <v>#VALUE!</v>
      </c>
    </row>
    <row r="9" spans="1:25" s="3" customFormat="1" ht="26.25" customHeight="1">
      <c r="A9" s="89" t="s">
        <v>68</v>
      </c>
      <c r="B9" s="89" t="s">
        <v>81</v>
      </c>
      <c r="C9" s="5"/>
      <c r="D9" s="39"/>
      <c r="E9" s="39">
        <v>7616.62</v>
      </c>
      <c r="G9" s="41" t="s">
        <v>7</v>
      </c>
      <c r="H9" s="41" t="s">
        <v>31</v>
      </c>
      <c r="I9" s="42">
        <v>7616.62</v>
      </c>
      <c r="J9" s="2">
        <f>G9-A9</f>
        <v>-801</v>
      </c>
      <c r="K9" s="39">
        <f>I9-C9</f>
        <v>7616.62</v>
      </c>
      <c r="L9" s="39"/>
      <c r="M9" s="41" t="s">
        <v>7</v>
      </c>
      <c r="N9" s="41" t="s">
        <v>31</v>
      </c>
      <c r="O9" s="42">
        <v>7749.58</v>
      </c>
      <c r="P9" s="2">
        <f>M9-A9</f>
        <v>-801</v>
      </c>
      <c r="Q9" s="39">
        <f>O9-C9</f>
        <v>7749.58</v>
      </c>
      <c r="U9" s="43" t="s">
        <v>7</v>
      </c>
      <c r="V9" s="43" t="s">
        <v>31</v>
      </c>
      <c r="W9" s="44">
        <v>8475.47</v>
      </c>
      <c r="X9" s="3">
        <f>C9-W9</f>
        <v>-8475.47</v>
      </c>
      <c r="Y9" s="3">
        <f>U9-A9</f>
        <v>-801</v>
      </c>
    </row>
    <row r="10" spans="1:25" s="3" customFormat="1" ht="26.25" customHeight="1">
      <c r="A10" s="61" t="s">
        <v>20</v>
      </c>
      <c r="B10" s="65" t="s">
        <v>119</v>
      </c>
      <c r="C10" s="5"/>
      <c r="D10" s="39"/>
      <c r="E10" s="39">
        <v>3922.87</v>
      </c>
      <c r="G10" s="41" t="s">
        <v>6</v>
      </c>
      <c r="H10" s="41" t="s">
        <v>33</v>
      </c>
      <c r="I10" s="42">
        <v>3922.87</v>
      </c>
      <c r="J10" s="2">
        <f>G10-A10</f>
        <v>-80100</v>
      </c>
      <c r="K10" s="39">
        <f>I10-C10</f>
        <v>3922.87</v>
      </c>
      <c r="L10" s="39">
        <v>750</v>
      </c>
      <c r="M10" s="41" t="s">
        <v>6</v>
      </c>
      <c r="N10" s="41" t="s">
        <v>33</v>
      </c>
      <c r="O10" s="42">
        <v>4041.81</v>
      </c>
      <c r="P10" s="2">
        <f>M10-A10</f>
        <v>-80100</v>
      </c>
      <c r="Q10" s="39">
        <f>O10-C10</f>
        <v>4041.81</v>
      </c>
      <c r="U10" s="43" t="s">
        <v>6</v>
      </c>
      <c r="V10" s="43" t="s">
        <v>33</v>
      </c>
      <c r="W10" s="44">
        <v>4680.94</v>
      </c>
      <c r="X10" s="3">
        <f>C10-W10</f>
        <v>-4680.94</v>
      </c>
      <c r="Y10" s="3">
        <f>U10-A10</f>
        <v>-80100</v>
      </c>
    </row>
    <row r="11" spans="1:25" s="3" customFormat="1" ht="26.25" customHeight="1">
      <c r="A11" s="77" t="s">
        <v>4</v>
      </c>
      <c r="B11" s="45"/>
      <c r="C11" s="5"/>
      <c r="D11" s="46"/>
      <c r="E11" s="46">
        <v>135.6</v>
      </c>
      <c r="G11" s="41" t="s">
        <v>5</v>
      </c>
      <c r="H11" s="41" t="s">
        <v>34</v>
      </c>
      <c r="I11" s="42">
        <v>135.6</v>
      </c>
      <c r="J11" s="2" t="e">
        <f>G11-A11</f>
        <v>#VALUE!</v>
      </c>
      <c r="K11" s="39">
        <f>I11-C11</f>
        <v>135.6</v>
      </c>
      <c r="L11" s="39"/>
      <c r="M11" s="41" t="s">
        <v>5</v>
      </c>
      <c r="N11" s="41" t="s">
        <v>34</v>
      </c>
      <c r="O11" s="42">
        <v>135.6</v>
      </c>
      <c r="P11" s="2" t="e">
        <f>M11-A11</f>
        <v>#VALUE!</v>
      </c>
      <c r="Q11" s="39">
        <f>O11-C11</f>
        <v>135.6</v>
      </c>
      <c r="U11" s="43" t="s">
        <v>5</v>
      </c>
      <c r="V11" s="43" t="s">
        <v>34</v>
      </c>
      <c r="W11" s="44">
        <v>135.6</v>
      </c>
      <c r="X11" s="3">
        <f>C11-W11</f>
        <v>-135.6</v>
      </c>
      <c r="Y11" s="3" t="e">
        <f>U11-A11</f>
        <v>#VALUE!</v>
      </c>
    </row>
    <row r="12" spans="1:25" s="3" customFormat="1" ht="26.25" customHeight="1">
      <c r="A12" s="89" t="s">
        <v>105</v>
      </c>
      <c r="B12" s="131" t="s">
        <v>106</v>
      </c>
      <c r="C12" s="5"/>
      <c r="D12" s="39"/>
      <c r="E12" s="39">
        <v>7616.62</v>
      </c>
      <c r="G12" s="41" t="s">
        <v>7</v>
      </c>
      <c r="H12" s="41" t="s">
        <v>31</v>
      </c>
      <c r="I12" s="42">
        <v>7616.62</v>
      </c>
      <c r="J12" s="2">
        <f t="shared" si="0"/>
        <v>-802</v>
      </c>
      <c r="K12" s="39">
        <f t="shared" si="1"/>
        <v>7616.62</v>
      </c>
      <c r="L12" s="39"/>
      <c r="M12" s="41" t="s">
        <v>7</v>
      </c>
      <c r="N12" s="41" t="s">
        <v>31</v>
      </c>
      <c r="O12" s="42">
        <v>7749.58</v>
      </c>
      <c r="P12" s="2">
        <f t="shared" si="2"/>
        <v>-802</v>
      </c>
      <c r="Q12" s="39">
        <f t="shared" si="3"/>
        <v>7749.58</v>
      </c>
      <c r="U12" s="43" t="s">
        <v>7</v>
      </c>
      <c r="V12" s="43" t="s">
        <v>31</v>
      </c>
      <c r="W12" s="44">
        <v>8475.47</v>
      </c>
      <c r="X12" s="3">
        <f t="shared" si="4"/>
        <v>-8475.47</v>
      </c>
      <c r="Y12" s="3">
        <f t="shared" si="5"/>
        <v>-802</v>
      </c>
    </row>
    <row r="13" spans="1:25" s="3" customFormat="1" ht="26.25" customHeight="1">
      <c r="A13" s="61" t="s">
        <v>107</v>
      </c>
      <c r="B13" s="65" t="s">
        <v>108</v>
      </c>
      <c r="C13" s="5"/>
      <c r="D13" s="39"/>
      <c r="E13" s="39">
        <v>3922.87</v>
      </c>
      <c r="G13" s="41" t="s">
        <v>6</v>
      </c>
      <c r="H13" s="41" t="s">
        <v>33</v>
      </c>
      <c r="I13" s="42">
        <v>3922.87</v>
      </c>
      <c r="J13" s="2">
        <f t="shared" si="0"/>
        <v>-80200</v>
      </c>
      <c r="K13" s="39">
        <f t="shared" si="1"/>
        <v>3922.87</v>
      </c>
      <c r="L13" s="39">
        <v>750</v>
      </c>
      <c r="M13" s="41" t="s">
        <v>6</v>
      </c>
      <c r="N13" s="41" t="s">
        <v>33</v>
      </c>
      <c r="O13" s="42">
        <v>4041.81</v>
      </c>
      <c r="P13" s="2">
        <f t="shared" si="2"/>
        <v>-80200</v>
      </c>
      <c r="Q13" s="39">
        <f t="shared" si="3"/>
        <v>4041.81</v>
      </c>
      <c r="U13" s="43" t="s">
        <v>6</v>
      </c>
      <c r="V13" s="43" t="s">
        <v>33</v>
      </c>
      <c r="W13" s="44">
        <v>4680.94</v>
      </c>
      <c r="X13" s="3">
        <f t="shared" si="4"/>
        <v>-4680.94</v>
      </c>
      <c r="Y13" s="3">
        <f t="shared" si="5"/>
        <v>-80200</v>
      </c>
    </row>
    <row r="14" spans="1:25" s="3" customFormat="1" ht="26.25" customHeight="1">
      <c r="A14" s="77" t="s">
        <v>4</v>
      </c>
      <c r="B14" s="45"/>
      <c r="C14" s="5"/>
      <c r="D14" s="46"/>
      <c r="E14" s="46">
        <v>135.6</v>
      </c>
      <c r="G14" s="41" t="s">
        <v>5</v>
      </c>
      <c r="H14" s="41" t="s">
        <v>34</v>
      </c>
      <c r="I14" s="42">
        <v>135.6</v>
      </c>
      <c r="J14" s="2" t="e">
        <f t="shared" si="0"/>
        <v>#VALUE!</v>
      </c>
      <c r="K14" s="39">
        <f t="shared" si="1"/>
        <v>135.6</v>
      </c>
      <c r="L14" s="39"/>
      <c r="M14" s="41" t="s">
        <v>5</v>
      </c>
      <c r="N14" s="41" t="s">
        <v>34</v>
      </c>
      <c r="O14" s="42">
        <v>135.6</v>
      </c>
      <c r="P14" s="2" t="e">
        <f t="shared" si="2"/>
        <v>#VALUE!</v>
      </c>
      <c r="Q14" s="39">
        <f t="shared" si="3"/>
        <v>135.6</v>
      </c>
      <c r="U14" s="43" t="s">
        <v>5</v>
      </c>
      <c r="V14" s="43" t="s">
        <v>34</v>
      </c>
      <c r="W14" s="44">
        <v>135.6</v>
      </c>
      <c r="X14" s="3">
        <f t="shared" si="4"/>
        <v>-135.6</v>
      </c>
      <c r="Y14" s="3" t="e">
        <f t="shared" si="5"/>
        <v>#VALUE!</v>
      </c>
    </row>
    <row r="15" spans="1:25" s="3" customFormat="1" ht="26.25" customHeight="1">
      <c r="A15" s="89" t="s">
        <v>109</v>
      </c>
      <c r="B15" s="131" t="s">
        <v>116</v>
      </c>
      <c r="C15" s="5"/>
      <c r="D15" s="39"/>
      <c r="E15" s="39">
        <v>7616.62</v>
      </c>
      <c r="G15" s="41" t="s">
        <v>7</v>
      </c>
      <c r="H15" s="41" t="s">
        <v>31</v>
      </c>
      <c r="I15" s="42">
        <v>7616.62</v>
      </c>
      <c r="J15" s="2">
        <f aca="true" t="shared" si="6" ref="J15:J20">G15-A15</f>
        <v>-803</v>
      </c>
      <c r="K15" s="39">
        <f aca="true" t="shared" si="7" ref="K15:K20">I15-C15</f>
        <v>7616.62</v>
      </c>
      <c r="L15" s="39"/>
      <c r="M15" s="41" t="s">
        <v>7</v>
      </c>
      <c r="N15" s="41" t="s">
        <v>31</v>
      </c>
      <c r="O15" s="42">
        <v>7749.58</v>
      </c>
      <c r="P15" s="2">
        <f aca="true" t="shared" si="8" ref="P15:P20">M15-A15</f>
        <v>-803</v>
      </c>
      <c r="Q15" s="39">
        <f aca="true" t="shared" si="9" ref="Q15:Q20">O15-C15</f>
        <v>7749.58</v>
      </c>
      <c r="U15" s="43" t="s">
        <v>7</v>
      </c>
      <c r="V15" s="43" t="s">
        <v>31</v>
      </c>
      <c r="W15" s="44">
        <v>8475.47</v>
      </c>
      <c r="X15" s="3">
        <f aca="true" t="shared" si="10" ref="X15:X20">C15-W15</f>
        <v>-8475.47</v>
      </c>
      <c r="Y15" s="3">
        <f aca="true" t="shared" si="11" ref="Y15:Y20">U15-A15</f>
        <v>-803</v>
      </c>
    </row>
    <row r="16" spans="1:25" s="3" customFormat="1" ht="26.25" customHeight="1">
      <c r="A16" s="61" t="s">
        <v>110</v>
      </c>
      <c r="B16" s="65" t="s">
        <v>111</v>
      </c>
      <c r="C16" s="5"/>
      <c r="D16" s="39"/>
      <c r="E16" s="39">
        <v>3922.87</v>
      </c>
      <c r="G16" s="41" t="s">
        <v>6</v>
      </c>
      <c r="H16" s="41" t="s">
        <v>33</v>
      </c>
      <c r="I16" s="42">
        <v>3922.87</v>
      </c>
      <c r="J16" s="2">
        <f t="shared" si="6"/>
        <v>-80300</v>
      </c>
      <c r="K16" s="39">
        <f t="shared" si="7"/>
        <v>3922.87</v>
      </c>
      <c r="L16" s="39">
        <v>750</v>
      </c>
      <c r="M16" s="41" t="s">
        <v>6</v>
      </c>
      <c r="N16" s="41" t="s">
        <v>33</v>
      </c>
      <c r="O16" s="42">
        <v>4041.81</v>
      </c>
      <c r="P16" s="2">
        <f t="shared" si="8"/>
        <v>-80300</v>
      </c>
      <c r="Q16" s="39">
        <f t="shared" si="9"/>
        <v>4041.81</v>
      </c>
      <c r="U16" s="43" t="s">
        <v>6</v>
      </c>
      <c r="V16" s="43" t="s">
        <v>33</v>
      </c>
      <c r="W16" s="44">
        <v>4680.94</v>
      </c>
      <c r="X16" s="3">
        <f t="shared" si="10"/>
        <v>-4680.94</v>
      </c>
      <c r="Y16" s="3">
        <f t="shared" si="11"/>
        <v>-80300</v>
      </c>
    </row>
    <row r="17" spans="1:25" s="3" customFormat="1" ht="26.25" customHeight="1">
      <c r="A17" s="77" t="s">
        <v>4</v>
      </c>
      <c r="B17" s="45"/>
      <c r="C17" s="5"/>
      <c r="D17" s="46"/>
      <c r="E17" s="46">
        <v>135.6</v>
      </c>
      <c r="G17" s="41" t="s">
        <v>5</v>
      </c>
      <c r="H17" s="41" t="s">
        <v>34</v>
      </c>
      <c r="I17" s="42">
        <v>135.6</v>
      </c>
      <c r="J17" s="2" t="e">
        <f t="shared" si="6"/>
        <v>#VALUE!</v>
      </c>
      <c r="K17" s="39">
        <f t="shared" si="7"/>
        <v>135.6</v>
      </c>
      <c r="L17" s="39"/>
      <c r="M17" s="41" t="s">
        <v>5</v>
      </c>
      <c r="N17" s="41" t="s">
        <v>34</v>
      </c>
      <c r="O17" s="42">
        <v>135.6</v>
      </c>
      <c r="P17" s="2" t="e">
        <f t="shared" si="8"/>
        <v>#VALUE!</v>
      </c>
      <c r="Q17" s="39">
        <f t="shared" si="9"/>
        <v>135.6</v>
      </c>
      <c r="U17" s="43" t="s">
        <v>5</v>
      </c>
      <c r="V17" s="43" t="s">
        <v>34</v>
      </c>
      <c r="W17" s="44">
        <v>135.6</v>
      </c>
      <c r="X17" s="3">
        <f t="shared" si="10"/>
        <v>-135.6</v>
      </c>
      <c r="Y17" s="3" t="e">
        <f t="shared" si="11"/>
        <v>#VALUE!</v>
      </c>
    </row>
    <row r="18" spans="1:25" s="3" customFormat="1" ht="26.25" customHeight="1">
      <c r="A18" s="89" t="s">
        <v>112</v>
      </c>
      <c r="B18" s="131" t="s">
        <v>113</v>
      </c>
      <c r="C18" s="5"/>
      <c r="D18" s="39"/>
      <c r="E18" s="39">
        <v>7616.62</v>
      </c>
      <c r="G18" s="41" t="s">
        <v>7</v>
      </c>
      <c r="H18" s="41" t="s">
        <v>31</v>
      </c>
      <c r="I18" s="42">
        <v>7616.62</v>
      </c>
      <c r="J18" s="2">
        <f t="shared" si="6"/>
        <v>-804</v>
      </c>
      <c r="K18" s="39">
        <f t="shared" si="7"/>
        <v>7616.62</v>
      </c>
      <c r="L18" s="39"/>
      <c r="M18" s="41" t="s">
        <v>7</v>
      </c>
      <c r="N18" s="41" t="s">
        <v>31</v>
      </c>
      <c r="O18" s="42">
        <v>7749.58</v>
      </c>
      <c r="P18" s="2">
        <f t="shared" si="8"/>
        <v>-804</v>
      </c>
      <c r="Q18" s="39">
        <f t="shared" si="9"/>
        <v>7749.58</v>
      </c>
      <c r="U18" s="43" t="s">
        <v>7</v>
      </c>
      <c r="V18" s="43" t="s">
        <v>31</v>
      </c>
      <c r="W18" s="44">
        <v>8475.47</v>
      </c>
      <c r="X18" s="3">
        <f t="shared" si="10"/>
        <v>-8475.47</v>
      </c>
      <c r="Y18" s="3">
        <f t="shared" si="11"/>
        <v>-804</v>
      </c>
    </row>
    <row r="19" spans="1:25" s="3" customFormat="1" ht="26.25" customHeight="1">
      <c r="A19" s="61" t="s">
        <v>114</v>
      </c>
      <c r="B19" s="65" t="s">
        <v>115</v>
      </c>
      <c r="C19" s="5"/>
      <c r="D19" s="39"/>
      <c r="E19" s="39">
        <v>3922.87</v>
      </c>
      <c r="G19" s="41" t="s">
        <v>6</v>
      </c>
      <c r="H19" s="41" t="s">
        <v>33</v>
      </c>
      <c r="I19" s="42">
        <v>3922.87</v>
      </c>
      <c r="J19" s="2">
        <f t="shared" si="6"/>
        <v>-80400</v>
      </c>
      <c r="K19" s="39">
        <f t="shared" si="7"/>
        <v>3922.87</v>
      </c>
      <c r="L19" s="39">
        <v>750</v>
      </c>
      <c r="M19" s="41" t="s">
        <v>6</v>
      </c>
      <c r="N19" s="41" t="s">
        <v>33</v>
      </c>
      <c r="O19" s="42">
        <v>4041.81</v>
      </c>
      <c r="P19" s="2">
        <f t="shared" si="8"/>
        <v>-80400</v>
      </c>
      <c r="Q19" s="39">
        <f t="shared" si="9"/>
        <v>4041.81</v>
      </c>
      <c r="U19" s="43" t="s">
        <v>6</v>
      </c>
      <c r="V19" s="43" t="s">
        <v>33</v>
      </c>
      <c r="W19" s="44">
        <v>4680.94</v>
      </c>
      <c r="X19" s="3">
        <f t="shared" si="10"/>
        <v>-4680.94</v>
      </c>
      <c r="Y19" s="3">
        <f t="shared" si="11"/>
        <v>-80400</v>
      </c>
    </row>
    <row r="20" spans="1:25" s="3" customFormat="1" ht="26.25" customHeight="1">
      <c r="A20" s="77" t="s">
        <v>4</v>
      </c>
      <c r="B20" s="45"/>
      <c r="C20" s="5"/>
      <c r="D20" s="46"/>
      <c r="E20" s="46">
        <v>135.6</v>
      </c>
      <c r="G20" s="41" t="s">
        <v>5</v>
      </c>
      <c r="H20" s="41" t="s">
        <v>34</v>
      </c>
      <c r="I20" s="42">
        <v>135.6</v>
      </c>
      <c r="J20" s="2" t="e">
        <f t="shared" si="6"/>
        <v>#VALUE!</v>
      </c>
      <c r="K20" s="39">
        <f t="shared" si="7"/>
        <v>135.6</v>
      </c>
      <c r="L20" s="39"/>
      <c r="M20" s="41" t="s">
        <v>5</v>
      </c>
      <c r="N20" s="41" t="s">
        <v>34</v>
      </c>
      <c r="O20" s="42">
        <v>135.6</v>
      </c>
      <c r="P20" s="2" t="e">
        <f t="shared" si="8"/>
        <v>#VALUE!</v>
      </c>
      <c r="Q20" s="39">
        <f t="shared" si="9"/>
        <v>135.6</v>
      </c>
      <c r="U20" s="43" t="s">
        <v>5</v>
      </c>
      <c r="V20" s="43" t="s">
        <v>34</v>
      </c>
      <c r="W20" s="44">
        <v>135.6</v>
      </c>
      <c r="X20" s="3">
        <f t="shared" si="10"/>
        <v>-135.6</v>
      </c>
      <c r="Y20" s="3" t="e">
        <f t="shared" si="11"/>
        <v>#VALUE!</v>
      </c>
    </row>
    <row r="21" spans="1:25" s="3" customFormat="1" ht="26.25" customHeight="1">
      <c r="A21" s="89" t="s">
        <v>0</v>
      </c>
      <c r="B21" s="131"/>
      <c r="C21" s="5"/>
      <c r="D21" s="39"/>
      <c r="E21" s="39">
        <v>7616.62</v>
      </c>
      <c r="G21" s="41" t="s">
        <v>7</v>
      </c>
      <c r="H21" s="41" t="s">
        <v>31</v>
      </c>
      <c r="I21" s="42">
        <v>7616.62</v>
      </c>
      <c r="J21" s="2" t="e">
        <f>G21-A21</f>
        <v>#VALUE!</v>
      </c>
      <c r="K21" s="39">
        <f>I21-C21</f>
        <v>7616.62</v>
      </c>
      <c r="L21" s="39"/>
      <c r="M21" s="41" t="s">
        <v>7</v>
      </c>
      <c r="N21" s="41" t="s">
        <v>31</v>
      </c>
      <c r="O21" s="42">
        <v>7749.58</v>
      </c>
      <c r="P21" s="2" t="e">
        <f>M21-A21</f>
        <v>#VALUE!</v>
      </c>
      <c r="Q21" s="39">
        <f>O21-C21</f>
        <v>7749.58</v>
      </c>
      <c r="U21" s="43" t="s">
        <v>7</v>
      </c>
      <c r="V21" s="43" t="s">
        <v>31</v>
      </c>
      <c r="W21" s="44">
        <v>8475.47</v>
      </c>
      <c r="X21" s="3">
        <f>C21-W21</f>
        <v>-8475.47</v>
      </c>
      <c r="Y21" s="3" t="e">
        <f>U21-A21</f>
        <v>#VALUE!</v>
      </c>
    </row>
    <row r="22" spans="1:24" s="3" customFormat="1" ht="26.25" customHeight="1">
      <c r="A22" s="210" t="s">
        <v>35</v>
      </c>
      <c r="B22" s="211"/>
      <c r="C22" s="35">
        <v>0</v>
      </c>
      <c r="G22" s="36">
        <f>""</f>
      </c>
      <c r="H22" s="36">
        <f>""</f>
      </c>
      <c r="I22" s="36">
        <f>""</f>
      </c>
      <c r="J22" s="2"/>
      <c r="M22" s="36">
        <f>""</f>
      </c>
      <c r="N22" s="37">
        <f>""</f>
      </c>
      <c r="O22" s="36">
        <f>""</f>
      </c>
      <c r="W22" s="8" t="e">
        <f>W23+#REF!+#REF!+#REF!+#REF!+#REF!+#REF!+#REF!+#REF!+#REF!+#REF!+#REF!+#REF!+#REF!+#REF!+#REF!+#REF!+#REF!+#REF!+#REF!+#REF!</f>
        <v>#REF!</v>
      </c>
      <c r="X22" s="8" t="e">
        <f>X23+#REF!+#REF!+#REF!+#REF!+#REF!+#REF!+#REF!+#REF!+#REF!+#REF!+#REF!+#REF!+#REF!+#REF!+#REF!+#REF!+#REF!+#REF!+#REF!+#REF!</f>
        <v>#REF!</v>
      </c>
    </row>
    <row r="23" spans="17:25" ht="19.5" customHeight="1">
      <c r="Q23" s="47"/>
      <c r="U23" s="48" t="s">
        <v>3</v>
      </c>
      <c r="V23" s="48" t="s">
        <v>36</v>
      </c>
      <c r="W23" s="49">
        <v>19998</v>
      </c>
      <c r="X23" s="28">
        <f>C23-W23</f>
        <v>-19998</v>
      </c>
      <c r="Y23" s="28">
        <f>U23-A23</f>
        <v>232</v>
      </c>
    </row>
    <row r="24" spans="17:25" ht="19.5" customHeight="1">
      <c r="Q24" s="47"/>
      <c r="U24" s="48" t="s">
        <v>2</v>
      </c>
      <c r="V24" s="48" t="s">
        <v>37</v>
      </c>
      <c r="W24" s="49">
        <v>19998</v>
      </c>
      <c r="X24" s="28">
        <f>C24-W24</f>
        <v>-19998</v>
      </c>
      <c r="Y24" s="28">
        <f>U24-A24</f>
        <v>23203</v>
      </c>
    </row>
    <row r="25" spans="17:25" ht="19.5" customHeight="1">
      <c r="Q25" s="47"/>
      <c r="U25" s="48" t="s">
        <v>1</v>
      </c>
      <c r="V25" s="48" t="s">
        <v>38</v>
      </c>
      <c r="W25" s="49">
        <v>19998</v>
      </c>
      <c r="X25" s="28">
        <f>C25-W25</f>
        <v>-19998</v>
      </c>
      <c r="Y25" s="28">
        <f>U25-A25</f>
        <v>2320301</v>
      </c>
    </row>
    <row r="26" ht="19.5" customHeight="1">
      <c r="Q26" s="47"/>
    </row>
    <row r="27" ht="19.5" customHeight="1">
      <c r="Q27" s="47"/>
    </row>
    <row r="28" ht="19.5" customHeight="1">
      <c r="Q28" s="47"/>
    </row>
    <row r="29" ht="19.5" customHeight="1">
      <c r="Q29" s="47"/>
    </row>
    <row r="30" ht="19.5" customHeight="1">
      <c r="Q30" s="47"/>
    </row>
    <row r="31" ht="19.5" customHeight="1">
      <c r="Q31" s="47"/>
    </row>
    <row r="32" ht="19.5" customHeight="1">
      <c r="Q32" s="47"/>
    </row>
    <row r="33" ht="19.5" customHeight="1">
      <c r="Q33" s="47"/>
    </row>
    <row r="34" ht="19.5" customHeight="1">
      <c r="Q34" s="47"/>
    </row>
    <row r="35" ht="19.5" customHeight="1">
      <c r="Q35" s="47"/>
    </row>
    <row r="36" ht="19.5" customHeight="1">
      <c r="Q36" s="47"/>
    </row>
    <row r="37" ht="19.5" customHeight="1">
      <c r="Q37" s="47"/>
    </row>
    <row r="38" ht="19.5" customHeight="1">
      <c r="Q38" s="47"/>
    </row>
  </sheetData>
  <sheetProtection/>
  <mergeCells count="2">
    <mergeCell ref="A2:C2"/>
    <mergeCell ref="A22:B2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AB11" sqref="AB11"/>
    </sheetView>
  </sheetViews>
  <sheetFormatPr defaultColWidth="7.00390625" defaultRowHeight="15"/>
  <cols>
    <col min="1" max="1" width="35.140625" style="4" customWidth="1"/>
    <col min="2" max="2" width="29.57421875" style="2" customWidth="1"/>
    <col min="3" max="3" width="10.421875" style="3" hidden="1" customWidth="1"/>
    <col min="4" max="4" width="9.57421875" style="28" hidden="1" customWidth="1"/>
    <col min="5" max="5" width="8.140625" style="28" hidden="1" customWidth="1"/>
    <col min="6" max="6" width="9.57421875" style="29" hidden="1" customWidth="1"/>
    <col min="7" max="7" width="17.421875" style="29" hidden="1" customWidth="1"/>
    <col min="8" max="8" width="12.421875" style="30" hidden="1" customWidth="1"/>
    <col min="9" max="9" width="7.00390625" style="31" hidden="1" customWidth="1"/>
    <col min="10" max="11" width="7.00390625" style="28" hidden="1" customWidth="1"/>
    <col min="12" max="12" width="13.8515625" style="28" hidden="1" customWidth="1"/>
    <col min="13" max="13" width="7.8515625" style="28" hidden="1" customWidth="1"/>
    <col min="14" max="14" width="9.421875" style="28" hidden="1" customWidth="1"/>
    <col min="15" max="15" width="6.8515625" style="28" hidden="1" customWidth="1"/>
    <col min="16" max="16" width="9.00390625" style="28" hidden="1" customWidth="1"/>
    <col min="17" max="17" width="5.8515625" style="28" hidden="1" customWidth="1"/>
    <col min="18" max="18" width="5.28125" style="28" hidden="1" customWidth="1"/>
    <col min="19" max="19" width="6.421875" style="28" hidden="1" customWidth="1"/>
    <col min="20" max="21" width="7.00390625" style="28" hidden="1" customWidth="1"/>
    <col min="22" max="22" width="10.57421875" style="28" hidden="1" customWidth="1"/>
    <col min="23" max="23" width="10.421875" style="28" hidden="1" customWidth="1"/>
    <col min="24" max="24" width="7.00390625" style="28" hidden="1" customWidth="1"/>
    <col min="25" max="27" width="7.00390625" style="28" customWidth="1"/>
    <col min="28" max="28" width="19.00390625" style="28" customWidth="1"/>
    <col min="29" max="29" width="10.421875" style="28" customWidth="1"/>
    <col min="30" max="16384" width="7.00390625" style="28" customWidth="1"/>
  </cols>
  <sheetData>
    <row r="1" ht="29.25" customHeight="1">
      <c r="A1" s="27" t="s">
        <v>39</v>
      </c>
    </row>
    <row r="2" spans="1:8" ht="28.5" customHeight="1">
      <c r="A2" s="207" t="s">
        <v>144</v>
      </c>
      <c r="B2" s="208"/>
      <c r="F2" s="28"/>
      <c r="G2" s="28"/>
      <c r="H2" s="28"/>
    </row>
    <row r="3" spans="1:12" s="3" customFormat="1" ht="21.75" customHeight="1">
      <c r="A3" s="4"/>
      <c r="B3" s="128" t="s">
        <v>23</v>
      </c>
      <c r="D3" s="3">
        <v>12.11</v>
      </c>
      <c r="F3" s="3">
        <v>12.22</v>
      </c>
      <c r="I3" s="2"/>
      <c r="L3" s="3">
        <v>1.2</v>
      </c>
    </row>
    <row r="4" spans="1:14" s="3" customFormat="1" ht="39" customHeight="1">
      <c r="A4" s="20" t="s">
        <v>124</v>
      </c>
      <c r="B4" s="35" t="s">
        <v>40</v>
      </c>
      <c r="F4" s="36" t="s">
        <v>26</v>
      </c>
      <c r="G4" s="36" t="s">
        <v>27</v>
      </c>
      <c r="H4" s="36" t="s">
        <v>28</v>
      </c>
      <c r="I4" s="2"/>
      <c r="L4" s="36" t="s">
        <v>26</v>
      </c>
      <c r="M4" s="37" t="s">
        <v>27</v>
      </c>
      <c r="N4" s="36" t="s">
        <v>28</v>
      </c>
    </row>
    <row r="5" spans="1:24" s="4" customFormat="1" ht="39" customHeight="1">
      <c r="A5" s="153" t="s">
        <v>125</v>
      </c>
      <c r="B5" s="179">
        <f>SUM(B6:B13)</f>
        <v>1063.03</v>
      </c>
      <c r="C5" s="4">
        <v>105429</v>
      </c>
      <c r="D5" s="4">
        <v>595734.14</v>
      </c>
      <c r="E5" s="4">
        <f>104401+13602</f>
        <v>118003</v>
      </c>
      <c r="F5" s="56" t="s">
        <v>8</v>
      </c>
      <c r="G5" s="56" t="s">
        <v>30</v>
      </c>
      <c r="H5" s="56">
        <v>596221.15</v>
      </c>
      <c r="I5" s="4" t="e">
        <f aca="true" t="shared" si="0" ref="I5:I15">F5-A5</f>
        <v>#VALUE!</v>
      </c>
      <c r="J5" s="4">
        <f aca="true" t="shared" si="1" ref="J5:J19">H5-B5</f>
        <v>595158.12</v>
      </c>
      <c r="K5" s="4">
        <v>75943</v>
      </c>
      <c r="L5" s="56" t="s">
        <v>8</v>
      </c>
      <c r="M5" s="56" t="s">
        <v>30</v>
      </c>
      <c r="N5" s="56">
        <v>643048.95</v>
      </c>
      <c r="O5" s="4" t="e">
        <f aca="true" t="shared" si="2" ref="O5:O15">L5-A5</f>
        <v>#VALUE!</v>
      </c>
      <c r="P5" s="4">
        <f aca="true" t="shared" si="3" ref="P5:P19">N5-B5</f>
        <v>641985.9199999999</v>
      </c>
      <c r="R5" s="4">
        <v>717759</v>
      </c>
      <c r="T5" s="57" t="s">
        <v>8</v>
      </c>
      <c r="U5" s="57" t="s">
        <v>30</v>
      </c>
      <c r="V5" s="57">
        <v>659380.53</v>
      </c>
      <c r="W5" s="4">
        <f aca="true" t="shared" si="4" ref="W5:W19">B5-V5</f>
        <v>-658317.5</v>
      </c>
      <c r="X5" s="4" t="e">
        <f aca="true" t="shared" si="5" ref="X5:X15">T5-A5</f>
        <v>#VALUE!</v>
      </c>
    </row>
    <row r="6" spans="1:24" s="58" customFormat="1" ht="39" customHeight="1">
      <c r="A6" s="19" t="s">
        <v>126</v>
      </c>
      <c r="B6" s="162">
        <v>856.65</v>
      </c>
      <c r="D6" s="58">
        <v>7616.62</v>
      </c>
      <c r="F6" s="59" t="s">
        <v>7</v>
      </c>
      <c r="G6" s="59" t="s">
        <v>31</v>
      </c>
      <c r="H6" s="59">
        <v>7616.62</v>
      </c>
      <c r="I6" s="58" t="e">
        <f t="shared" si="0"/>
        <v>#VALUE!</v>
      </c>
      <c r="J6" s="58">
        <f t="shared" si="1"/>
        <v>6759.97</v>
      </c>
      <c r="L6" s="59" t="s">
        <v>7</v>
      </c>
      <c r="M6" s="59" t="s">
        <v>31</v>
      </c>
      <c r="N6" s="59">
        <v>7749.58</v>
      </c>
      <c r="O6" s="58" t="e">
        <f t="shared" si="2"/>
        <v>#VALUE!</v>
      </c>
      <c r="P6" s="58">
        <f t="shared" si="3"/>
        <v>6892.93</v>
      </c>
      <c r="T6" s="60" t="s">
        <v>7</v>
      </c>
      <c r="U6" s="60" t="s">
        <v>31</v>
      </c>
      <c r="V6" s="60">
        <v>8475.47</v>
      </c>
      <c r="W6" s="58">
        <f t="shared" si="4"/>
        <v>-7618.82</v>
      </c>
      <c r="X6" s="58" t="e">
        <f t="shared" si="5"/>
        <v>#VALUE!</v>
      </c>
    </row>
    <row r="7" spans="1:24" s="62" customFormat="1" ht="39" customHeight="1">
      <c r="A7" s="19" t="s">
        <v>189</v>
      </c>
      <c r="B7" s="163">
        <v>9.1</v>
      </c>
      <c r="D7" s="62">
        <v>3922.87</v>
      </c>
      <c r="F7" s="63" t="s">
        <v>6</v>
      </c>
      <c r="G7" s="63" t="s">
        <v>33</v>
      </c>
      <c r="H7" s="63">
        <v>3922.87</v>
      </c>
      <c r="I7" s="62" t="e">
        <f t="shared" si="0"/>
        <v>#VALUE!</v>
      </c>
      <c r="J7" s="62">
        <f t="shared" si="1"/>
        <v>3913.77</v>
      </c>
      <c r="K7" s="62">
        <v>750</v>
      </c>
      <c r="L7" s="63" t="s">
        <v>6</v>
      </c>
      <c r="M7" s="63" t="s">
        <v>33</v>
      </c>
      <c r="N7" s="63">
        <v>4041.81</v>
      </c>
      <c r="O7" s="62" t="e">
        <f t="shared" si="2"/>
        <v>#VALUE!</v>
      </c>
      <c r="P7" s="62">
        <f t="shared" si="3"/>
        <v>4032.71</v>
      </c>
      <c r="T7" s="64" t="s">
        <v>6</v>
      </c>
      <c r="U7" s="64" t="s">
        <v>33</v>
      </c>
      <c r="V7" s="64">
        <v>4680.94</v>
      </c>
      <c r="W7" s="62">
        <f t="shared" si="4"/>
        <v>-4671.839999999999</v>
      </c>
      <c r="X7" s="62" t="e">
        <f t="shared" si="5"/>
        <v>#VALUE!</v>
      </c>
    </row>
    <row r="8" spans="1:22" s="62" customFormat="1" ht="39" customHeight="1">
      <c r="A8" s="177" t="s">
        <v>202</v>
      </c>
      <c r="B8" s="163">
        <v>27.67</v>
      </c>
      <c r="F8" s="63"/>
      <c r="G8" s="63"/>
      <c r="H8" s="63"/>
      <c r="L8" s="63"/>
      <c r="M8" s="63"/>
      <c r="N8" s="63"/>
      <c r="T8" s="64"/>
      <c r="U8" s="64"/>
      <c r="V8" s="64"/>
    </row>
    <row r="9" spans="1:22" s="62" customFormat="1" ht="39" customHeight="1">
      <c r="A9" s="167" t="s">
        <v>203</v>
      </c>
      <c r="B9" s="163">
        <v>83.99</v>
      </c>
      <c r="F9" s="63"/>
      <c r="G9" s="63"/>
      <c r="H9" s="63"/>
      <c r="L9" s="63"/>
      <c r="M9" s="63"/>
      <c r="N9" s="63"/>
      <c r="T9" s="64"/>
      <c r="U9" s="64"/>
      <c r="V9" s="64"/>
    </row>
    <row r="10" spans="1:22" s="62" customFormat="1" ht="39" customHeight="1">
      <c r="A10" s="167" t="s">
        <v>204</v>
      </c>
      <c r="B10" s="163">
        <v>9.52</v>
      </c>
      <c r="F10" s="63"/>
      <c r="G10" s="63"/>
      <c r="H10" s="63"/>
      <c r="L10" s="63"/>
      <c r="M10" s="63"/>
      <c r="N10" s="63"/>
      <c r="T10" s="64"/>
      <c r="U10" s="64"/>
      <c r="V10" s="64"/>
    </row>
    <row r="11" spans="1:22" s="62" customFormat="1" ht="39" customHeight="1">
      <c r="A11" s="167" t="s">
        <v>205</v>
      </c>
      <c r="B11" s="163">
        <v>18.56</v>
      </c>
      <c r="F11" s="63"/>
      <c r="G11" s="63"/>
      <c r="H11" s="63"/>
      <c r="L11" s="63"/>
      <c r="M11" s="63"/>
      <c r="N11" s="63"/>
      <c r="T11" s="64"/>
      <c r="U11" s="64"/>
      <c r="V11" s="64"/>
    </row>
    <row r="12" spans="1:22" s="62" customFormat="1" ht="39" customHeight="1">
      <c r="A12" s="178" t="s">
        <v>206</v>
      </c>
      <c r="B12" s="163">
        <v>57.54</v>
      </c>
      <c r="F12" s="63"/>
      <c r="G12" s="63"/>
      <c r="H12" s="63"/>
      <c r="L12" s="63"/>
      <c r="M12" s="63"/>
      <c r="N12" s="63"/>
      <c r="T12" s="64"/>
      <c r="U12" s="64"/>
      <c r="V12" s="64"/>
    </row>
    <row r="13" spans="1:24" s="3" customFormat="1" ht="39" customHeight="1">
      <c r="A13" s="19"/>
      <c r="B13" s="202"/>
      <c r="C13" s="46"/>
      <c r="D13" s="46">
        <v>135.6</v>
      </c>
      <c r="F13" s="41" t="s">
        <v>5</v>
      </c>
      <c r="G13" s="41" t="s">
        <v>34</v>
      </c>
      <c r="H13" s="42">
        <v>135.6</v>
      </c>
      <c r="I13" s="2">
        <f t="shared" si="0"/>
        <v>2010199</v>
      </c>
      <c r="J13" s="39">
        <f t="shared" si="1"/>
        <v>135.6</v>
      </c>
      <c r="K13" s="39"/>
      <c r="L13" s="41" t="s">
        <v>5</v>
      </c>
      <c r="M13" s="41" t="s">
        <v>34</v>
      </c>
      <c r="N13" s="42">
        <v>135.6</v>
      </c>
      <c r="O13" s="2">
        <f t="shared" si="2"/>
        <v>2010199</v>
      </c>
      <c r="P13" s="39">
        <f t="shared" si="3"/>
        <v>135.6</v>
      </c>
      <c r="T13" s="43" t="s">
        <v>5</v>
      </c>
      <c r="U13" s="43" t="s">
        <v>34</v>
      </c>
      <c r="V13" s="44">
        <v>135.6</v>
      </c>
      <c r="W13" s="3">
        <f t="shared" si="4"/>
        <v>-135.6</v>
      </c>
      <c r="X13" s="3">
        <f t="shared" si="5"/>
        <v>2010199</v>
      </c>
    </row>
    <row r="14" spans="1:24" s="3" customFormat="1" ht="39" customHeight="1">
      <c r="A14" s="153" t="s">
        <v>127</v>
      </c>
      <c r="B14" s="5"/>
      <c r="C14" s="39">
        <v>105429</v>
      </c>
      <c r="D14" s="40">
        <v>595734.14</v>
      </c>
      <c r="E14" s="3">
        <f>104401+13602</f>
        <v>118003</v>
      </c>
      <c r="F14" s="41" t="s">
        <v>8</v>
      </c>
      <c r="G14" s="41" t="s">
        <v>30</v>
      </c>
      <c r="H14" s="42">
        <v>596221.15</v>
      </c>
      <c r="I14" s="2" t="e">
        <f t="shared" si="0"/>
        <v>#VALUE!</v>
      </c>
      <c r="J14" s="39">
        <f t="shared" si="1"/>
        <v>596221.15</v>
      </c>
      <c r="K14" s="39">
        <v>75943</v>
      </c>
      <c r="L14" s="41" t="s">
        <v>8</v>
      </c>
      <c r="M14" s="41" t="s">
        <v>30</v>
      </c>
      <c r="N14" s="42">
        <v>643048.95</v>
      </c>
      <c r="O14" s="2" t="e">
        <f t="shared" si="2"/>
        <v>#VALUE!</v>
      </c>
      <c r="P14" s="39">
        <f t="shared" si="3"/>
        <v>643048.95</v>
      </c>
      <c r="R14" s="3">
        <v>717759</v>
      </c>
      <c r="T14" s="43" t="s">
        <v>8</v>
      </c>
      <c r="U14" s="43" t="s">
        <v>30</v>
      </c>
      <c r="V14" s="44">
        <v>659380.53</v>
      </c>
      <c r="W14" s="3">
        <f t="shared" si="4"/>
        <v>-659380.53</v>
      </c>
      <c r="X14" s="3" t="e">
        <f t="shared" si="5"/>
        <v>#VALUE!</v>
      </c>
    </row>
    <row r="15" spans="1:24" s="3" customFormat="1" ht="39" customHeight="1">
      <c r="A15" s="19" t="s">
        <v>128</v>
      </c>
      <c r="B15" s="5"/>
      <c r="C15" s="39"/>
      <c r="D15" s="39">
        <v>7616.62</v>
      </c>
      <c r="F15" s="41" t="s">
        <v>7</v>
      </c>
      <c r="G15" s="41" t="s">
        <v>31</v>
      </c>
      <c r="H15" s="42">
        <v>7616.62</v>
      </c>
      <c r="I15" s="2" t="e">
        <f t="shared" si="0"/>
        <v>#VALUE!</v>
      </c>
      <c r="J15" s="39">
        <f t="shared" si="1"/>
        <v>7616.62</v>
      </c>
      <c r="K15" s="39"/>
      <c r="L15" s="41" t="s">
        <v>7</v>
      </c>
      <c r="M15" s="41" t="s">
        <v>31</v>
      </c>
      <c r="N15" s="42">
        <v>7749.58</v>
      </c>
      <c r="O15" s="2" t="e">
        <f t="shared" si="2"/>
        <v>#VALUE!</v>
      </c>
      <c r="P15" s="39">
        <f t="shared" si="3"/>
        <v>7749.58</v>
      </c>
      <c r="T15" s="43" t="s">
        <v>7</v>
      </c>
      <c r="U15" s="43" t="s">
        <v>31</v>
      </c>
      <c r="V15" s="44">
        <v>8475.47</v>
      </c>
      <c r="W15" s="3">
        <f t="shared" si="4"/>
        <v>-8475.47</v>
      </c>
      <c r="X15" s="3" t="e">
        <f t="shared" si="5"/>
        <v>#VALUE!</v>
      </c>
    </row>
    <row r="16" spans="1:22" s="3" customFormat="1" ht="39" customHeight="1">
      <c r="A16" s="19" t="s">
        <v>129</v>
      </c>
      <c r="B16" s="5"/>
      <c r="C16" s="39"/>
      <c r="D16" s="39"/>
      <c r="F16" s="41"/>
      <c r="G16" s="41"/>
      <c r="H16" s="42"/>
      <c r="I16" s="2"/>
      <c r="J16" s="39"/>
      <c r="K16" s="39"/>
      <c r="L16" s="41"/>
      <c r="M16" s="41"/>
      <c r="N16" s="42"/>
      <c r="O16" s="2"/>
      <c r="P16" s="39"/>
      <c r="T16" s="43"/>
      <c r="U16" s="43"/>
      <c r="V16" s="44"/>
    </row>
    <row r="17" spans="1:24" s="3" customFormat="1" ht="39" customHeight="1">
      <c r="A17" s="65" t="s">
        <v>118</v>
      </c>
      <c r="B17" s="5"/>
      <c r="C17" s="39"/>
      <c r="D17" s="39">
        <v>3922.87</v>
      </c>
      <c r="F17" s="41" t="s">
        <v>6</v>
      </c>
      <c r="G17" s="41" t="s">
        <v>33</v>
      </c>
      <c r="H17" s="42">
        <v>3922.87</v>
      </c>
      <c r="I17" s="2" t="e">
        <f>F17-A17</f>
        <v>#VALUE!</v>
      </c>
      <c r="J17" s="39">
        <f t="shared" si="1"/>
        <v>3922.87</v>
      </c>
      <c r="K17" s="39">
        <v>750</v>
      </c>
      <c r="L17" s="41" t="s">
        <v>6</v>
      </c>
      <c r="M17" s="41" t="s">
        <v>33</v>
      </c>
      <c r="N17" s="42">
        <v>4041.81</v>
      </c>
      <c r="O17" s="2" t="e">
        <f>L17-A17</f>
        <v>#VALUE!</v>
      </c>
      <c r="P17" s="39">
        <f t="shared" si="3"/>
        <v>4041.81</v>
      </c>
      <c r="T17" s="43" t="s">
        <v>6</v>
      </c>
      <c r="U17" s="43" t="s">
        <v>33</v>
      </c>
      <c r="V17" s="44">
        <v>4680.94</v>
      </c>
      <c r="W17" s="3">
        <f t="shared" si="4"/>
        <v>-4680.94</v>
      </c>
      <c r="X17" s="3" t="e">
        <f>T17-A17</f>
        <v>#VALUE!</v>
      </c>
    </row>
    <row r="18" spans="1:24" s="3" customFormat="1" ht="39" customHeight="1">
      <c r="A18" s="65" t="s">
        <v>130</v>
      </c>
      <c r="B18" s="5"/>
      <c r="C18" s="39"/>
      <c r="D18" s="39">
        <v>3922.87</v>
      </c>
      <c r="F18" s="41" t="s">
        <v>6</v>
      </c>
      <c r="G18" s="41" t="s">
        <v>33</v>
      </c>
      <c r="H18" s="42">
        <v>3922.87</v>
      </c>
      <c r="I18" s="2" t="e">
        <f>F18-A18</f>
        <v>#VALUE!</v>
      </c>
      <c r="J18" s="39">
        <f t="shared" si="1"/>
        <v>3922.87</v>
      </c>
      <c r="K18" s="39">
        <v>750</v>
      </c>
      <c r="L18" s="41" t="s">
        <v>6</v>
      </c>
      <c r="M18" s="41" t="s">
        <v>33</v>
      </c>
      <c r="N18" s="42">
        <v>4041.81</v>
      </c>
      <c r="O18" s="2" t="e">
        <f>L18-A18</f>
        <v>#VALUE!</v>
      </c>
      <c r="P18" s="39">
        <f t="shared" si="3"/>
        <v>4041.81</v>
      </c>
      <c r="T18" s="43" t="s">
        <v>6</v>
      </c>
      <c r="U18" s="43" t="s">
        <v>33</v>
      </c>
      <c r="V18" s="44">
        <v>4680.94</v>
      </c>
      <c r="W18" s="3">
        <f t="shared" si="4"/>
        <v>-4680.94</v>
      </c>
      <c r="X18" s="3" t="e">
        <f>T18-A18</f>
        <v>#VALUE!</v>
      </c>
    </row>
    <row r="19" spans="1:24" s="3" customFormat="1" ht="39" customHeight="1">
      <c r="A19" s="19" t="s">
        <v>4</v>
      </c>
      <c r="B19" s="5"/>
      <c r="C19" s="46"/>
      <c r="D19" s="46">
        <v>135.6</v>
      </c>
      <c r="F19" s="41" t="s">
        <v>5</v>
      </c>
      <c r="G19" s="41" t="s">
        <v>34</v>
      </c>
      <c r="H19" s="42">
        <v>135.6</v>
      </c>
      <c r="I19" s="2" t="e">
        <f>F19-A19</f>
        <v>#VALUE!</v>
      </c>
      <c r="J19" s="39">
        <f t="shared" si="1"/>
        <v>135.6</v>
      </c>
      <c r="K19" s="39"/>
      <c r="L19" s="41" t="s">
        <v>5</v>
      </c>
      <c r="M19" s="41" t="s">
        <v>34</v>
      </c>
      <c r="N19" s="42">
        <v>135.6</v>
      </c>
      <c r="O19" s="2" t="e">
        <f>L19-A19</f>
        <v>#VALUE!</v>
      </c>
      <c r="P19" s="39">
        <f t="shared" si="3"/>
        <v>135.6</v>
      </c>
      <c r="T19" s="43" t="s">
        <v>5</v>
      </c>
      <c r="U19" s="43" t="s">
        <v>34</v>
      </c>
      <c r="V19" s="44">
        <v>135.6</v>
      </c>
      <c r="W19" s="3">
        <f t="shared" si="4"/>
        <v>-135.6</v>
      </c>
      <c r="X19" s="3" t="e">
        <f>T19-A19</f>
        <v>#VALUE!</v>
      </c>
    </row>
    <row r="20" spans="1:23" s="3" customFormat="1" ht="39" customHeight="1">
      <c r="A20" s="135" t="s">
        <v>9</v>
      </c>
      <c r="B20" s="180">
        <f>B5+B14</f>
        <v>1063.03</v>
      </c>
      <c r="F20" s="36">
        <f>""</f>
      </c>
      <c r="G20" s="36">
        <f>""</f>
      </c>
      <c r="H20" s="36">
        <f>""</f>
      </c>
      <c r="I20" s="2"/>
      <c r="L20" s="36">
        <f>""</f>
      </c>
      <c r="M20" s="37">
        <f>""</f>
      </c>
      <c r="N20" s="36">
        <f>""</f>
      </c>
      <c r="V20" s="8" t="e">
        <f>V21+#REF!+#REF!+#REF!+#REF!+#REF!+#REF!+#REF!+#REF!+#REF!+#REF!+#REF!+#REF!+#REF!+#REF!+#REF!+#REF!+#REF!+#REF!+#REF!+#REF!</f>
        <v>#REF!</v>
      </c>
      <c r="W20" s="8" t="e">
        <f>W21+#REF!+#REF!+#REF!+#REF!+#REF!+#REF!+#REF!+#REF!+#REF!+#REF!+#REF!+#REF!+#REF!+#REF!+#REF!+#REF!+#REF!+#REF!+#REF!+#REF!</f>
        <v>#REF!</v>
      </c>
    </row>
    <row r="21" spans="16:24" ht="19.5" customHeight="1">
      <c r="P21" s="47"/>
      <c r="T21" s="48" t="s">
        <v>3</v>
      </c>
      <c r="U21" s="48" t="s">
        <v>36</v>
      </c>
      <c r="V21" s="49">
        <v>19998</v>
      </c>
      <c r="W21" s="28">
        <f>B21-V21</f>
        <v>-19998</v>
      </c>
      <c r="X21" s="28">
        <f>T21-A21</f>
        <v>232</v>
      </c>
    </row>
    <row r="22" spans="16:24" ht="19.5" customHeight="1">
      <c r="P22" s="47"/>
      <c r="T22" s="48" t="s">
        <v>2</v>
      </c>
      <c r="U22" s="48" t="s">
        <v>37</v>
      </c>
      <c r="V22" s="49">
        <v>19998</v>
      </c>
      <c r="W22" s="28">
        <f>B22-V22</f>
        <v>-19998</v>
      </c>
      <c r="X22" s="28">
        <f>T22-A22</f>
        <v>23203</v>
      </c>
    </row>
    <row r="23" spans="16:24" ht="19.5" customHeight="1">
      <c r="P23" s="47"/>
      <c r="T23" s="48" t="s">
        <v>1</v>
      </c>
      <c r="U23" s="48" t="s">
        <v>38</v>
      </c>
      <c r="V23" s="49">
        <v>19998</v>
      </c>
      <c r="W23" s="28">
        <f>B23-V23</f>
        <v>-19998</v>
      </c>
      <c r="X23" s="28">
        <f>T23-A23</f>
        <v>2320301</v>
      </c>
    </row>
    <row r="24" ht="19.5" customHeight="1">
      <c r="P24" s="47"/>
    </row>
    <row r="25" ht="19.5" customHeight="1">
      <c r="P25" s="47"/>
    </row>
    <row r="26" ht="19.5" customHeight="1">
      <c r="P26" s="47"/>
    </row>
    <row r="27" ht="19.5" customHeight="1">
      <c r="P27" s="47"/>
    </row>
    <row r="28" ht="19.5" customHeight="1">
      <c r="P28" s="47"/>
    </row>
    <row r="29" ht="19.5" customHeight="1">
      <c r="P29" s="47"/>
    </row>
    <row r="30" ht="19.5" customHeight="1">
      <c r="P30" s="47"/>
    </row>
    <row r="31" ht="19.5" customHeight="1">
      <c r="P31" s="47"/>
    </row>
    <row r="32" ht="19.5" customHeight="1">
      <c r="P32" s="47"/>
    </row>
    <row r="33" ht="19.5" customHeight="1">
      <c r="P33" s="47"/>
    </row>
    <row r="34" ht="19.5" customHeight="1">
      <c r="P34" s="47"/>
    </row>
    <row r="35" ht="19.5" customHeight="1">
      <c r="P35" s="47"/>
    </row>
    <row r="36" ht="19.5" customHeight="1">
      <c r="P36" s="47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Y37"/>
  <sheetViews>
    <sheetView zoomScalePageLayoutView="0" workbookViewId="0" topLeftCell="A1">
      <selection activeCell="AC29" sqref="AC29"/>
    </sheetView>
  </sheetViews>
  <sheetFormatPr defaultColWidth="7.00390625" defaultRowHeight="15"/>
  <cols>
    <col min="1" max="1" width="15.421875" style="4" customWidth="1"/>
    <col min="2" max="2" width="44.57421875" style="3" customWidth="1"/>
    <col min="3" max="3" width="14.28125" style="2" customWidth="1"/>
    <col min="4" max="4" width="10.421875" style="3" hidden="1" customWidth="1"/>
    <col min="5" max="5" width="9.57421875" style="28" hidden="1" customWidth="1"/>
    <col min="6" max="6" width="8.140625" style="28" hidden="1" customWidth="1"/>
    <col min="7" max="7" width="9.57421875" style="29" hidden="1" customWidth="1"/>
    <col min="8" max="8" width="17.421875" style="29" hidden="1" customWidth="1"/>
    <col min="9" max="9" width="12.421875" style="30" hidden="1" customWidth="1"/>
    <col min="10" max="10" width="7.00390625" style="31" hidden="1" customWidth="1"/>
    <col min="11" max="12" width="7.00390625" style="28" hidden="1" customWidth="1"/>
    <col min="13" max="13" width="13.8515625" style="28" hidden="1" customWidth="1"/>
    <col min="14" max="14" width="7.8515625" style="28" hidden="1" customWidth="1"/>
    <col min="15" max="15" width="9.421875" style="28" hidden="1" customWidth="1"/>
    <col min="16" max="16" width="6.8515625" style="28" hidden="1" customWidth="1"/>
    <col min="17" max="17" width="9.00390625" style="28" hidden="1" customWidth="1"/>
    <col min="18" max="18" width="5.8515625" style="28" hidden="1" customWidth="1"/>
    <col min="19" max="19" width="5.28125" style="28" hidden="1" customWidth="1"/>
    <col min="20" max="20" width="6.421875" style="28" hidden="1" customWidth="1"/>
    <col min="21" max="22" width="7.00390625" style="28" hidden="1" customWidth="1"/>
    <col min="23" max="23" width="10.57421875" style="28" hidden="1" customWidth="1"/>
    <col min="24" max="24" width="10.421875" style="28" hidden="1" customWidth="1"/>
    <col min="25" max="25" width="7.00390625" style="28" hidden="1" customWidth="1"/>
    <col min="26" max="16384" width="7.00390625" style="28" customWidth="1"/>
  </cols>
  <sheetData>
    <row r="1" ht="29.25" customHeight="1">
      <c r="A1" s="27" t="s">
        <v>120</v>
      </c>
    </row>
    <row r="2" spans="1:9" ht="28.5" customHeight="1">
      <c r="A2" s="207" t="s">
        <v>145</v>
      </c>
      <c r="B2" s="209"/>
      <c r="C2" s="208"/>
      <c r="G2" s="28"/>
      <c r="H2" s="28"/>
      <c r="I2" s="28"/>
    </row>
    <row r="3" spans="1:13" s="3" customFormat="1" ht="21.75" customHeight="1">
      <c r="A3" s="4"/>
      <c r="C3" s="128" t="s">
        <v>23</v>
      </c>
      <c r="E3" s="3">
        <v>12.11</v>
      </c>
      <c r="G3" s="3">
        <v>12.22</v>
      </c>
      <c r="J3" s="2"/>
      <c r="M3" s="3">
        <v>1.2</v>
      </c>
    </row>
    <row r="4" spans="1:15" s="3" customFormat="1" ht="24.75" customHeight="1">
      <c r="A4" s="33" t="s">
        <v>24</v>
      </c>
      <c r="B4" s="34" t="s">
        <v>25</v>
      </c>
      <c r="C4" s="35" t="s">
        <v>40</v>
      </c>
      <c r="G4" s="36" t="s">
        <v>26</v>
      </c>
      <c r="H4" s="36" t="s">
        <v>27</v>
      </c>
      <c r="I4" s="36" t="s">
        <v>28</v>
      </c>
      <c r="J4" s="2"/>
      <c r="M4" s="36" t="s">
        <v>26</v>
      </c>
      <c r="N4" s="37" t="s">
        <v>27</v>
      </c>
      <c r="O4" s="36" t="s">
        <v>28</v>
      </c>
    </row>
    <row r="5" spans="1:25" s="4" customFormat="1" ht="24.75" customHeight="1">
      <c r="A5" s="7" t="s">
        <v>41</v>
      </c>
      <c r="B5" s="7" t="s">
        <v>29</v>
      </c>
      <c r="C5" s="179">
        <f>C6+C8+C10+C12+C14+C16</f>
        <v>856.6500000000001</v>
      </c>
      <c r="D5" s="4">
        <v>105429</v>
      </c>
      <c r="E5" s="4">
        <v>595734.14</v>
      </c>
      <c r="F5" s="4">
        <f>104401+13602</f>
        <v>118003</v>
      </c>
      <c r="G5" s="56" t="s">
        <v>8</v>
      </c>
      <c r="H5" s="56" t="s">
        <v>30</v>
      </c>
      <c r="I5" s="56">
        <v>596221.15</v>
      </c>
      <c r="J5" s="4">
        <f>G5-A5</f>
        <v>0</v>
      </c>
      <c r="K5" s="4">
        <f>I5-C5</f>
        <v>595364.5</v>
      </c>
      <c r="L5" s="4">
        <v>75943</v>
      </c>
      <c r="M5" s="56" t="s">
        <v>8</v>
      </c>
      <c r="N5" s="56" t="s">
        <v>30</v>
      </c>
      <c r="O5" s="56">
        <v>643048.95</v>
      </c>
      <c r="P5" s="4">
        <f>M5-A5</f>
        <v>0</v>
      </c>
      <c r="Q5" s="4">
        <f>O5-C5</f>
        <v>642192.2999999999</v>
      </c>
      <c r="S5" s="4">
        <v>717759</v>
      </c>
      <c r="U5" s="57" t="s">
        <v>8</v>
      </c>
      <c r="V5" s="57" t="s">
        <v>30</v>
      </c>
      <c r="W5" s="57">
        <v>659380.53</v>
      </c>
      <c r="X5" s="4">
        <f>C5-W5</f>
        <v>-658523.88</v>
      </c>
      <c r="Y5" s="4">
        <f>U5-A5</f>
        <v>0</v>
      </c>
    </row>
    <row r="6" spans="1:25" s="58" customFormat="1" ht="24.75" customHeight="1">
      <c r="A6" s="6" t="s">
        <v>42</v>
      </c>
      <c r="B6" s="19" t="s">
        <v>43</v>
      </c>
      <c r="C6" s="163">
        <v>30.53</v>
      </c>
      <c r="E6" s="58">
        <v>7616.62</v>
      </c>
      <c r="G6" s="59" t="s">
        <v>7</v>
      </c>
      <c r="H6" s="59" t="s">
        <v>31</v>
      </c>
      <c r="I6" s="59">
        <v>7616.62</v>
      </c>
      <c r="J6" s="58">
        <f>G6-A6</f>
        <v>0</v>
      </c>
      <c r="K6" s="58">
        <f>I6-C6</f>
        <v>7586.09</v>
      </c>
      <c r="M6" s="59" t="s">
        <v>7</v>
      </c>
      <c r="N6" s="59" t="s">
        <v>31</v>
      </c>
      <c r="O6" s="59">
        <v>7749.58</v>
      </c>
      <c r="P6" s="58">
        <f>M6-A6</f>
        <v>0</v>
      </c>
      <c r="Q6" s="58">
        <f>O6-C6</f>
        <v>7719.05</v>
      </c>
      <c r="U6" s="60" t="s">
        <v>7</v>
      </c>
      <c r="V6" s="60" t="s">
        <v>31</v>
      </c>
      <c r="W6" s="60">
        <v>8475.47</v>
      </c>
      <c r="X6" s="58">
        <f>C6-W6</f>
        <v>-8444.939999999999</v>
      </c>
      <c r="Y6" s="58">
        <f>U6-A6</f>
        <v>0</v>
      </c>
    </row>
    <row r="7" spans="1:25" s="62" customFormat="1" ht="24.75" customHeight="1">
      <c r="A7" s="61">
        <v>2010101</v>
      </c>
      <c r="B7" s="61" t="s">
        <v>32</v>
      </c>
      <c r="C7" s="163">
        <v>30.53</v>
      </c>
      <c r="E7" s="62">
        <v>3922.87</v>
      </c>
      <c r="G7" s="63" t="s">
        <v>6</v>
      </c>
      <c r="H7" s="63" t="s">
        <v>33</v>
      </c>
      <c r="I7" s="63">
        <v>3922.87</v>
      </c>
      <c r="J7" s="62">
        <f>G7-A7</f>
        <v>0</v>
      </c>
      <c r="K7" s="62">
        <f>I7-C7</f>
        <v>3892.3399999999997</v>
      </c>
      <c r="L7" s="62">
        <v>750</v>
      </c>
      <c r="M7" s="63" t="s">
        <v>6</v>
      </c>
      <c r="N7" s="63" t="s">
        <v>33</v>
      </c>
      <c r="O7" s="63">
        <v>4041.81</v>
      </c>
      <c r="P7" s="62">
        <f>M7-A7</f>
        <v>0</v>
      </c>
      <c r="Q7" s="62">
        <f>O7-C7</f>
        <v>4011.2799999999997</v>
      </c>
      <c r="U7" s="64" t="s">
        <v>6</v>
      </c>
      <c r="V7" s="64" t="s">
        <v>33</v>
      </c>
      <c r="W7" s="64">
        <v>4680.94</v>
      </c>
      <c r="X7" s="62">
        <f>C7-W7</f>
        <v>-4650.41</v>
      </c>
      <c r="Y7" s="62">
        <f>U7-A7</f>
        <v>0</v>
      </c>
    </row>
    <row r="8" spans="1:25" s="3" customFormat="1" ht="24.75" customHeight="1">
      <c r="A8" s="174">
        <v>20103</v>
      </c>
      <c r="B8" s="164" t="s">
        <v>184</v>
      </c>
      <c r="C8" s="163">
        <v>627.89</v>
      </c>
      <c r="D8" s="46"/>
      <c r="E8" s="46">
        <v>135.6</v>
      </c>
      <c r="G8" s="41" t="s">
        <v>5</v>
      </c>
      <c r="H8" s="41" t="s">
        <v>34</v>
      </c>
      <c r="I8" s="42">
        <v>135.6</v>
      </c>
      <c r="J8" s="2" t="e">
        <f>G8-#REF!</f>
        <v>#REF!</v>
      </c>
      <c r="K8" s="39" t="e">
        <f>I8-#REF!</f>
        <v>#REF!</v>
      </c>
      <c r="L8" s="39"/>
      <c r="M8" s="41" t="s">
        <v>5</v>
      </c>
      <c r="N8" s="41" t="s">
        <v>34</v>
      </c>
      <c r="O8" s="42">
        <v>135.6</v>
      </c>
      <c r="P8" s="2" t="e">
        <f>M8-#REF!</f>
        <v>#REF!</v>
      </c>
      <c r="Q8" s="39" t="e">
        <f>O8-#REF!</f>
        <v>#REF!</v>
      </c>
      <c r="U8" s="43" t="s">
        <v>5</v>
      </c>
      <c r="V8" s="43" t="s">
        <v>34</v>
      </c>
      <c r="W8" s="44">
        <v>135.6</v>
      </c>
      <c r="X8" s="3" t="e">
        <f>#REF!-W8</f>
        <v>#REF!</v>
      </c>
      <c r="Y8" s="3" t="e">
        <f>U8-#REF!</f>
        <v>#REF!</v>
      </c>
    </row>
    <row r="9" spans="1:25" s="3" customFormat="1" ht="24.75" customHeight="1">
      <c r="A9" s="164">
        <v>2010301</v>
      </c>
      <c r="B9" s="166" t="s">
        <v>183</v>
      </c>
      <c r="C9" s="163">
        <v>627.89</v>
      </c>
      <c r="D9" s="39">
        <v>105429</v>
      </c>
      <c r="E9" s="40">
        <v>595734.14</v>
      </c>
      <c r="F9" s="3">
        <f>104401+13602</f>
        <v>118003</v>
      </c>
      <c r="G9" s="41" t="s">
        <v>8</v>
      </c>
      <c r="H9" s="41" t="s">
        <v>30</v>
      </c>
      <c r="I9" s="42">
        <v>596221.15</v>
      </c>
      <c r="J9" s="2" t="e">
        <f>G9-#REF!</f>
        <v>#REF!</v>
      </c>
      <c r="K9" s="39" t="e">
        <f>I9-#REF!</f>
        <v>#REF!</v>
      </c>
      <c r="L9" s="39">
        <v>75943</v>
      </c>
      <c r="M9" s="41" t="s">
        <v>8</v>
      </c>
      <c r="N9" s="41" t="s">
        <v>30</v>
      </c>
      <c r="O9" s="42">
        <v>643048.95</v>
      </c>
      <c r="P9" s="2" t="e">
        <f>M9-#REF!</f>
        <v>#REF!</v>
      </c>
      <c r="Q9" s="39" t="e">
        <f>O9-#REF!</f>
        <v>#REF!</v>
      </c>
      <c r="S9" s="3">
        <v>717759</v>
      </c>
      <c r="U9" s="43" t="s">
        <v>8</v>
      </c>
      <c r="V9" s="43" t="s">
        <v>30</v>
      </c>
      <c r="W9" s="44">
        <v>659380.53</v>
      </c>
      <c r="X9" s="3" t="e">
        <f>#REF!-W9</f>
        <v>#REF!</v>
      </c>
      <c r="Y9" s="3" t="e">
        <f>U9-#REF!</f>
        <v>#REF!</v>
      </c>
    </row>
    <row r="10" spans="1:25" s="3" customFormat="1" ht="24.75" customHeight="1">
      <c r="A10" s="164">
        <v>20106</v>
      </c>
      <c r="B10" s="167" t="s">
        <v>185</v>
      </c>
      <c r="C10" s="163">
        <v>42.81</v>
      </c>
      <c r="D10" s="39"/>
      <c r="E10" s="39">
        <v>7616.62</v>
      </c>
      <c r="G10" s="41" t="s">
        <v>7</v>
      </c>
      <c r="H10" s="41" t="s">
        <v>31</v>
      </c>
      <c r="I10" s="42">
        <v>7616.62</v>
      </c>
      <c r="J10" s="2" t="e">
        <f>G10-#REF!</f>
        <v>#REF!</v>
      </c>
      <c r="K10" s="39" t="e">
        <f>I10-#REF!</f>
        <v>#REF!</v>
      </c>
      <c r="L10" s="39"/>
      <c r="M10" s="41" t="s">
        <v>7</v>
      </c>
      <c r="N10" s="41" t="s">
        <v>31</v>
      </c>
      <c r="O10" s="42">
        <v>7749.58</v>
      </c>
      <c r="P10" s="2" t="e">
        <f>M10-#REF!</f>
        <v>#REF!</v>
      </c>
      <c r="Q10" s="39" t="e">
        <f>O10-#REF!</f>
        <v>#REF!</v>
      </c>
      <c r="U10" s="43" t="s">
        <v>7</v>
      </c>
      <c r="V10" s="43" t="s">
        <v>31</v>
      </c>
      <c r="W10" s="44">
        <v>8475.47</v>
      </c>
      <c r="X10" s="3" t="e">
        <f>#REF!-W10</f>
        <v>#REF!</v>
      </c>
      <c r="Y10" s="3" t="e">
        <f>U10-#REF!</f>
        <v>#REF!</v>
      </c>
    </row>
    <row r="11" spans="1:25" s="3" customFormat="1" ht="24.75" customHeight="1">
      <c r="A11" s="165">
        <v>2010601</v>
      </c>
      <c r="B11" s="166" t="s">
        <v>183</v>
      </c>
      <c r="C11" s="163">
        <v>42.81</v>
      </c>
      <c r="D11" s="39"/>
      <c r="E11" s="39">
        <v>3922.87</v>
      </c>
      <c r="G11" s="41" t="s">
        <v>6</v>
      </c>
      <c r="H11" s="41" t="s">
        <v>33</v>
      </c>
      <c r="I11" s="42">
        <v>3922.87</v>
      </c>
      <c r="J11" s="2" t="e">
        <f>G11-#REF!</f>
        <v>#REF!</v>
      </c>
      <c r="K11" s="39" t="e">
        <f>I11-#REF!</f>
        <v>#REF!</v>
      </c>
      <c r="L11" s="39">
        <v>750</v>
      </c>
      <c r="M11" s="41" t="s">
        <v>6</v>
      </c>
      <c r="N11" s="41" t="s">
        <v>33</v>
      </c>
      <c r="O11" s="42">
        <v>4041.81</v>
      </c>
      <c r="P11" s="2" t="e">
        <f>M11-#REF!</f>
        <v>#REF!</v>
      </c>
      <c r="Q11" s="39" t="e">
        <f>O11-#REF!</f>
        <v>#REF!</v>
      </c>
      <c r="U11" s="43" t="s">
        <v>6</v>
      </c>
      <c r="V11" s="43" t="s">
        <v>33</v>
      </c>
      <c r="W11" s="44">
        <v>4680.94</v>
      </c>
      <c r="X11" s="3" t="e">
        <f>#REF!-W11</f>
        <v>#REF!</v>
      </c>
      <c r="Y11" s="3" t="e">
        <f>U11-#REF!</f>
        <v>#REF!</v>
      </c>
    </row>
    <row r="12" spans="1:25" s="3" customFormat="1" ht="24.75" customHeight="1">
      <c r="A12" s="165">
        <v>20111</v>
      </c>
      <c r="B12" s="169" t="s">
        <v>186</v>
      </c>
      <c r="C12" s="163">
        <v>19.7</v>
      </c>
      <c r="D12" s="46"/>
      <c r="E12" s="46">
        <v>135.6</v>
      </c>
      <c r="G12" s="41" t="s">
        <v>5</v>
      </c>
      <c r="H12" s="41" t="s">
        <v>34</v>
      </c>
      <c r="I12" s="42">
        <v>135.6</v>
      </c>
      <c r="J12" s="2" t="e">
        <f>G12-A36</f>
        <v>#VALUE!</v>
      </c>
      <c r="K12" s="39">
        <f>I12-C36</f>
        <v>135.6</v>
      </c>
      <c r="L12" s="39"/>
      <c r="M12" s="41" t="s">
        <v>5</v>
      </c>
      <c r="N12" s="41" t="s">
        <v>34</v>
      </c>
      <c r="O12" s="42">
        <v>135.6</v>
      </c>
      <c r="P12" s="2" t="e">
        <f>M12-A36</f>
        <v>#VALUE!</v>
      </c>
      <c r="Q12" s="39">
        <f>O12-C36</f>
        <v>135.6</v>
      </c>
      <c r="U12" s="43" t="s">
        <v>5</v>
      </c>
      <c r="V12" s="43" t="s">
        <v>34</v>
      </c>
      <c r="W12" s="44">
        <v>135.6</v>
      </c>
      <c r="X12" s="3">
        <f>C36-W12</f>
        <v>-135.6</v>
      </c>
      <c r="Y12" s="3" t="e">
        <f>U12-A36</f>
        <v>#VALUE!</v>
      </c>
    </row>
    <row r="13" spans="1:24" s="3" customFormat="1" ht="24.75" customHeight="1">
      <c r="A13" s="165">
        <v>2011101</v>
      </c>
      <c r="B13" s="166" t="s">
        <v>183</v>
      </c>
      <c r="C13" s="163">
        <v>19.7</v>
      </c>
      <c r="G13" s="36">
        <f>""</f>
      </c>
      <c r="H13" s="36">
        <f>""</f>
      </c>
      <c r="I13" s="36">
        <f>""</f>
      </c>
      <c r="J13" s="2"/>
      <c r="M13" s="36">
        <f>""</f>
      </c>
      <c r="N13" s="37">
        <f>""</f>
      </c>
      <c r="O13" s="36">
        <f>""</f>
      </c>
      <c r="W13" s="8" t="e">
        <f>W14+#REF!+#REF!+#REF!+#REF!+#REF!+#REF!+#REF!+#REF!+#REF!+#REF!+#REF!+#REF!+#REF!+#REF!+#REF!+#REF!+#REF!+#REF!+#REF!+#REF!</f>
        <v>#REF!</v>
      </c>
      <c r="X13" s="8" t="e">
        <f>X14+#REF!+#REF!+#REF!+#REF!+#REF!+#REF!+#REF!+#REF!+#REF!+#REF!+#REF!+#REF!+#REF!+#REF!+#REF!+#REF!+#REF!+#REF!+#REF!+#REF!</f>
        <v>#REF!</v>
      </c>
    </row>
    <row r="14" spans="1:25" ht="24.75" customHeight="1">
      <c r="A14" s="174">
        <v>20129</v>
      </c>
      <c r="B14" s="167" t="s">
        <v>187</v>
      </c>
      <c r="C14" s="163">
        <v>19.22</v>
      </c>
      <c r="Q14" s="47"/>
      <c r="U14" s="48" t="s">
        <v>3</v>
      </c>
      <c r="V14" s="48" t="s">
        <v>36</v>
      </c>
      <c r="W14" s="49">
        <v>19998</v>
      </c>
      <c r="X14" s="28">
        <f>C38-W14</f>
        <v>-19998</v>
      </c>
      <c r="Y14" s="28">
        <f>U14-A38</f>
        <v>232</v>
      </c>
    </row>
    <row r="15" spans="1:25" ht="24.75" customHeight="1">
      <c r="A15" s="165">
        <v>2012901</v>
      </c>
      <c r="B15" s="166" t="s">
        <v>183</v>
      </c>
      <c r="C15" s="163">
        <v>19.22</v>
      </c>
      <c r="Q15" s="47"/>
      <c r="U15" s="48" t="s">
        <v>2</v>
      </c>
      <c r="V15" s="48" t="s">
        <v>37</v>
      </c>
      <c r="W15" s="49">
        <v>19998</v>
      </c>
      <c r="X15" s="28">
        <f>C39-W15</f>
        <v>-19998</v>
      </c>
      <c r="Y15" s="28">
        <f>U15-A39</f>
        <v>23203</v>
      </c>
    </row>
    <row r="16" spans="1:25" ht="24.75" customHeight="1">
      <c r="A16" s="174">
        <v>20131</v>
      </c>
      <c r="B16" s="164" t="s">
        <v>188</v>
      </c>
      <c r="C16" s="163">
        <v>116.5</v>
      </c>
      <c r="Q16" s="47"/>
      <c r="U16" s="48" t="s">
        <v>1</v>
      </c>
      <c r="V16" s="48" t="s">
        <v>38</v>
      </c>
      <c r="W16" s="49">
        <v>19998</v>
      </c>
      <c r="X16" s="28">
        <f>C40-W16</f>
        <v>-19998</v>
      </c>
      <c r="Y16" s="28">
        <f>U16-A40</f>
        <v>2320301</v>
      </c>
    </row>
    <row r="17" spans="1:17" ht="24.75" customHeight="1">
      <c r="A17" s="175">
        <v>2013101</v>
      </c>
      <c r="B17" s="166" t="s">
        <v>183</v>
      </c>
      <c r="C17" s="163">
        <v>116.5</v>
      </c>
      <c r="Q17" s="47"/>
    </row>
    <row r="18" spans="1:17" ht="24.75" customHeight="1">
      <c r="A18" s="170">
        <v>207</v>
      </c>
      <c r="B18" s="170" t="s">
        <v>201</v>
      </c>
      <c r="C18" s="163">
        <v>9.1</v>
      </c>
      <c r="Q18" s="47"/>
    </row>
    <row r="19" spans="1:17" ht="24.75" customHeight="1">
      <c r="A19" s="165">
        <v>20701</v>
      </c>
      <c r="B19" s="165" t="s">
        <v>190</v>
      </c>
      <c r="C19" s="163">
        <v>9.1</v>
      </c>
      <c r="Q19" s="47"/>
    </row>
    <row r="20" spans="1:17" ht="24.75" customHeight="1">
      <c r="A20" s="165">
        <v>2070101</v>
      </c>
      <c r="B20" s="166" t="s">
        <v>183</v>
      </c>
      <c r="C20" s="163">
        <v>9.1</v>
      </c>
      <c r="Q20" s="47"/>
    </row>
    <row r="21" spans="1:17" ht="24.75" customHeight="1">
      <c r="A21" s="170">
        <v>208</v>
      </c>
      <c r="B21" s="171" t="s">
        <v>191</v>
      </c>
      <c r="C21" s="163">
        <v>27.67</v>
      </c>
      <c r="Q21" s="47"/>
    </row>
    <row r="22" spans="1:17" ht="24.75" customHeight="1">
      <c r="A22" s="165">
        <v>20802</v>
      </c>
      <c r="B22" s="168" t="s">
        <v>192</v>
      </c>
      <c r="C22" s="163">
        <v>27.67</v>
      </c>
      <c r="Q22" s="47"/>
    </row>
    <row r="23" spans="1:17" ht="24.75" customHeight="1">
      <c r="A23" s="165">
        <v>2080201</v>
      </c>
      <c r="B23" s="166" t="s">
        <v>183</v>
      </c>
      <c r="C23" s="163">
        <v>27.67</v>
      </c>
      <c r="Q23" s="47"/>
    </row>
    <row r="24" spans="1:17" ht="24.75" customHeight="1">
      <c r="A24" s="176">
        <v>210</v>
      </c>
      <c r="B24" s="172" t="s">
        <v>193</v>
      </c>
      <c r="C24" s="163">
        <v>83.99</v>
      </c>
      <c r="Q24" s="47"/>
    </row>
    <row r="25" spans="1:17" ht="24.75" customHeight="1">
      <c r="A25" s="165">
        <v>21007</v>
      </c>
      <c r="B25" s="165" t="s">
        <v>194</v>
      </c>
      <c r="C25" s="163">
        <v>83.99</v>
      </c>
      <c r="Q25" s="47"/>
    </row>
    <row r="26" spans="1:17" ht="24.75" customHeight="1">
      <c r="A26" s="165">
        <v>2100701</v>
      </c>
      <c r="B26" s="166" t="s">
        <v>183</v>
      </c>
      <c r="C26" s="163">
        <v>83.99</v>
      </c>
      <c r="Q26" s="47"/>
    </row>
    <row r="27" spans="1:17" ht="24.75" customHeight="1">
      <c r="A27" s="170">
        <v>211</v>
      </c>
      <c r="B27" s="172" t="s">
        <v>195</v>
      </c>
      <c r="C27" s="163">
        <v>9.52</v>
      </c>
      <c r="Q27" s="47"/>
    </row>
    <row r="28" spans="1:17" ht="24.75" customHeight="1">
      <c r="A28" s="165">
        <v>21101</v>
      </c>
      <c r="B28" s="167" t="s">
        <v>196</v>
      </c>
      <c r="C28" s="163">
        <v>9.52</v>
      </c>
      <c r="Q28" s="47"/>
    </row>
    <row r="29" spans="1:17" ht="24.75" customHeight="1">
      <c r="A29" s="165">
        <v>2110101</v>
      </c>
      <c r="B29" s="166" t="s">
        <v>183</v>
      </c>
      <c r="C29" s="163">
        <v>9.52</v>
      </c>
      <c r="Q29" s="47"/>
    </row>
    <row r="30" spans="1:3" ht="24.75" customHeight="1">
      <c r="A30" s="170">
        <v>212</v>
      </c>
      <c r="B30" s="172" t="s">
        <v>197</v>
      </c>
      <c r="C30" s="163">
        <v>18.56</v>
      </c>
    </row>
    <row r="31" spans="1:3" ht="24.75" customHeight="1">
      <c r="A31" s="165">
        <v>21201</v>
      </c>
      <c r="B31" s="167" t="s">
        <v>198</v>
      </c>
      <c r="C31" s="163">
        <v>18.56</v>
      </c>
    </row>
    <row r="32" spans="1:3" ht="24.75" customHeight="1">
      <c r="A32" s="165">
        <v>2120101</v>
      </c>
      <c r="B32" s="166" t="s">
        <v>183</v>
      </c>
      <c r="C32" s="163">
        <v>18.56</v>
      </c>
    </row>
    <row r="33" spans="1:3" ht="24.75" customHeight="1">
      <c r="A33" s="170">
        <v>213</v>
      </c>
      <c r="B33" s="170" t="s">
        <v>199</v>
      </c>
      <c r="C33" s="163">
        <v>57.54</v>
      </c>
    </row>
    <row r="34" spans="1:3" ht="24.75" customHeight="1">
      <c r="A34" s="165">
        <v>21301</v>
      </c>
      <c r="B34" s="165" t="s">
        <v>200</v>
      </c>
      <c r="C34" s="163">
        <v>57.54</v>
      </c>
    </row>
    <row r="35" spans="1:3" ht="24.75" customHeight="1">
      <c r="A35" s="165">
        <v>2130101</v>
      </c>
      <c r="B35" s="173" t="s">
        <v>183</v>
      </c>
      <c r="C35" s="163">
        <v>57.54</v>
      </c>
    </row>
    <row r="36" spans="1:3" ht="24.75" customHeight="1">
      <c r="A36" s="6" t="s">
        <v>4</v>
      </c>
      <c r="B36" s="45"/>
      <c r="C36" s="5"/>
    </row>
    <row r="37" spans="1:3" ht="24.75" customHeight="1">
      <c r="A37" s="210" t="s">
        <v>35</v>
      </c>
      <c r="B37" s="211"/>
      <c r="C37" s="180">
        <f>C5+C18+C21+C24+C27+C30+C33</f>
        <v>1063.03</v>
      </c>
    </row>
  </sheetData>
  <sheetProtection/>
  <mergeCells count="2">
    <mergeCell ref="A2:C2"/>
    <mergeCell ref="A37:B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C65"/>
  <sheetViews>
    <sheetView zoomScalePageLayoutView="0" workbookViewId="0" topLeftCell="A1">
      <selection activeCell="C65" sqref="C65"/>
    </sheetView>
  </sheetViews>
  <sheetFormatPr defaultColWidth="9.140625" defaultRowHeight="15"/>
  <cols>
    <col min="1" max="1" width="19.421875" style="66" customWidth="1"/>
    <col min="2" max="2" width="38.57421875" style="66" customWidth="1"/>
    <col min="3" max="3" width="17.28125" style="185" customWidth="1"/>
    <col min="4" max="16384" width="9.00390625" style="66" customWidth="1"/>
  </cols>
  <sheetData>
    <row r="1" ht="21" customHeight="1">
      <c r="A1" s="69" t="s">
        <v>168</v>
      </c>
    </row>
    <row r="2" spans="1:3" ht="24.75" customHeight="1">
      <c r="A2" s="212" t="s">
        <v>146</v>
      </c>
      <c r="B2" s="213"/>
      <c r="C2" s="213"/>
    </row>
    <row r="3" s="69" customFormat="1" ht="24" customHeight="1">
      <c r="C3" s="186" t="s">
        <v>49</v>
      </c>
    </row>
    <row r="4" spans="1:3" s="76" customFormat="1" ht="24.75" customHeight="1">
      <c r="A4" s="81" t="s">
        <v>50</v>
      </c>
      <c r="B4" s="81" t="s">
        <v>51</v>
      </c>
      <c r="C4" s="183" t="s">
        <v>52</v>
      </c>
    </row>
    <row r="5" spans="1:3" s="82" customFormat="1" ht="24.75" customHeight="1">
      <c r="A5" s="192">
        <v>301</v>
      </c>
      <c r="B5" s="192" t="s">
        <v>266</v>
      </c>
      <c r="C5" s="184">
        <f>SUM(C6:C7,C10:C11,C18:C20)</f>
        <v>872.3</v>
      </c>
    </row>
    <row r="6" spans="1:3" s="84" customFormat="1" ht="24.75" customHeight="1">
      <c r="A6" s="193">
        <v>30101</v>
      </c>
      <c r="B6" s="194" t="s">
        <v>207</v>
      </c>
      <c r="C6" s="195">
        <v>326.9</v>
      </c>
    </row>
    <row r="7" spans="1:3" s="69" customFormat="1" ht="24.75" customHeight="1">
      <c r="A7" s="193"/>
      <c r="B7" s="194" t="s">
        <v>208</v>
      </c>
      <c r="C7" s="195">
        <v>149.7</v>
      </c>
    </row>
    <row r="8" spans="1:3" s="76" customFormat="1" ht="24.75" customHeight="1">
      <c r="A8" s="193">
        <v>30102</v>
      </c>
      <c r="B8" s="194" t="s">
        <v>209</v>
      </c>
      <c r="C8" s="195">
        <v>104.43</v>
      </c>
    </row>
    <row r="9" spans="1:3" s="69" customFormat="1" ht="24.75" customHeight="1">
      <c r="A9" s="193">
        <v>30102</v>
      </c>
      <c r="B9" s="194" t="s">
        <v>210</v>
      </c>
      <c r="C9" s="195">
        <v>45.27</v>
      </c>
    </row>
    <row r="10" spans="1:3" s="69" customFormat="1" ht="24.75" customHeight="1">
      <c r="A10" s="193">
        <v>30103</v>
      </c>
      <c r="B10" s="194" t="s">
        <v>211</v>
      </c>
      <c r="C10" s="195">
        <v>7</v>
      </c>
    </row>
    <row r="11" spans="1:3" s="76" customFormat="1" ht="24.75" customHeight="1">
      <c r="A11" s="193"/>
      <c r="B11" s="194" t="s">
        <v>212</v>
      </c>
      <c r="C11" s="195">
        <v>165.29</v>
      </c>
    </row>
    <row r="12" spans="1:3" ht="24.75" customHeight="1">
      <c r="A12" s="193">
        <v>30104</v>
      </c>
      <c r="B12" s="194" t="s">
        <v>213</v>
      </c>
      <c r="C12" s="195">
        <v>99.85</v>
      </c>
    </row>
    <row r="13" spans="1:3" ht="24.75" customHeight="1">
      <c r="A13" s="193">
        <v>30104</v>
      </c>
      <c r="B13" s="194" t="s">
        <v>214</v>
      </c>
      <c r="C13" s="195">
        <v>24.97</v>
      </c>
    </row>
    <row r="14" spans="1:3" ht="24.75" customHeight="1">
      <c r="A14" s="193">
        <v>30104</v>
      </c>
      <c r="B14" s="194" t="s">
        <v>215</v>
      </c>
      <c r="C14" s="195">
        <v>0.52</v>
      </c>
    </row>
    <row r="15" spans="1:3" ht="24.75" customHeight="1">
      <c r="A15" s="193">
        <v>30104</v>
      </c>
      <c r="B15" s="194" t="s">
        <v>216</v>
      </c>
      <c r="C15" s="195"/>
    </row>
    <row r="16" spans="1:3" ht="24.75" customHeight="1">
      <c r="A16" s="193">
        <v>30104</v>
      </c>
      <c r="B16" s="194" t="s">
        <v>217</v>
      </c>
      <c r="C16" s="195"/>
    </row>
    <row r="17" spans="1:3" ht="24.75" customHeight="1">
      <c r="A17" s="193">
        <v>30104</v>
      </c>
      <c r="B17" s="194" t="s">
        <v>218</v>
      </c>
      <c r="C17" s="195">
        <v>39.95</v>
      </c>
    </row>
    <row r="18" spans="1:3" ht="24.75" customHeight="1">
      <c r="A18" s="193">
        <v>30106</v>
      </c>
      <c r="B18" s="194" t="s">
        <v>219</v>
      </c>
      <c r="C18" s="195"/>
    </row>
    <row r="19" spans="1:3" ht="24.75" customHeight="1">
      <c r="A19" s="193">
        <v>30107</v>
      </c>
      <c r="B19" s="194" t="s">
        <v>220</v>
      </c>
      <c r="C19" s="195">
        <v>181.68</v>
      </c>
    </row>
    <row r="20" spans="1:3" ht="24.75" customHeight="1">
      <c r="A20" s="193"/>
      <c r="B20" s="194" t="s">
        <v>221</v>
      </c>
      <c r="C20" s="195">
        <v>41.73</v>
      </c>
    </row>
    <row r="21" spans="1:3" ht="24.75" customHeight="1">
      <c r="A21" s="193">
        <v>30199</v>
      </c>
      <c r="B21" s="194" t="s">
        <v>222</v>
      </c>
      <c r="C21" s="195"/>
    </row>
    <row r="22" spans="1:3" ht="24.75" customHeight="1">
      <c r="A22" s="193">
        <v>30199</v>
      </c>
      <c r="B22" s="194" t="s">
        <v>223</v>
      </c>
      <c r="C22" s="195">
        <v>41.5</v>
      </c>
    </row>
    <row r="23" spans="1:3" ht="24.75" customHeight="1">
      <c r="A23" s="193">
        <v>30199</v>
      </c>
      <c r="B23" s="194" t="s">
        <v>224</v>
      </c>
      <c r="C23" s="195"/>
    </row>
    <row r="24" spans="1:3" ht="24.75" customHeight="1">
      <c r="A24" s="193">
        <v>30199</v>
      </c>
      <c r="B24" s="194" t="s">
        <v>225</v>
      </c>
      <c r="C24" s="195">
        <v>0.23</v>
      </c>
    </row>
    <row r="25" spans="1:3" ht="24.75" customHeight="1">
      <c r="A25" s="192">
        <v>302</v>
      </c>
      <c r="B25" s="192" t="s">
        <v>267</v>
      </c>
      <c r="C25" s="184">
        <v>92.98</v>
      </c>
    </row>
    <row r="26" spans="1:3" ht="24.75" customHeight="1">
      <c r="A26" s="83">
        <v>30201</v>
      </c>
      <c r="B26" s="181" t="s">
        <v>262</v>
      </c>
      <c r="C26" s="195">
        <v>12.22</v>
      </c>
    </row>
    <row r="27" spans="1:3" ht="24.75" customHeight="1">
      <c r="A27" s="193">
        <v>30202</v>
      </c>
      <c r="B27" s="194" t="s">
        <v>236</v>
      </c>
      <c r="C27" s="195">
        <v>0.94</v>
      </c>
    </row>
    <row r="28" spans="1:3" ht="24.75" customHeight="1">
      <c r="A28" s="193">
        <v>30205</v>
      </c>
      <c r="B28" s="194" t="s">
        <v>237</v>
      </c>
      <c r="C28" s="195">
        <v>2.82</v>
      </c>
    </row>
    <row r="29" spans="1:3" ht="24.75" customHeight="1">
      <c r="A29" s="193">
        <v>30206</v>
      </c>
      <c r="B29" s="194" t="s">
        <v>238</v>
      </c>
      <c r="C29" s="195">
        <v>7.52</v>
      </c>
    </row>
    <row r="30" spans="1:3" ht="24.75" customHeight="1">
      <c r="A30" s="193">
        <v>30207</v>
      </c>
      <c r="B30" s="194" t="s">
        <v>239</v>
      </c>
      <c r="C30" s="195">
        <v>9.4</v>
      </c>
    </row>
    <row r="31" spans="1:3" ht="24.75" customHeight="1">
      <c r="A31" s="193">
        <v>30211</v>
      </c>
      <c r="B31" s="194" t="s">
        <v>240</v>
      </c>
      <c r="C31" s="195">
        <v>18.8</v>
      </c>
    </row>
    <row r="32" spans="1:3" ht="24.75" customHeight="1">
      <c r="A32" s="193">
        <v>30213</v>
      </c>
      <c r="B32" s="194" t="s">
        <v>241</v>
      </c>
      <c r="C32" s="195">
        <v>0.94</v>
      </c>
    </row>
    <row r="33" spans="1:3" ht="24.75" customHeight="1">
      <c r="A33" s="193"/>
      <c r="B33" s="194" t="s">
        <v>242</v>
      </c>
      <c r="C33" s="195">
        <v>9.5</v>
      </c>
    </row>
    <row r="34" spans="1:3" ht="24.75" customHeight="1">
      <c r="A34" s="193">
        <v>30208</v>
      </c>
      <c r="B34" s="194" t="s">
        <v>243</v>
      </c>
      <c r="C34" s="195"/>
    </row>
    <row r="35" spans="1:3" ht="24.75" customHeight="1">
      <c r="A35" s="193">
        <v>30208</v>
      </c>
      <c r="B35" s="194" t="s">
        <v>244</v>
      </c>
      <c r="C35" s="195">
        <v>9.5</v>
      </c>
    </row>
    <row r="36" spans="1:3" ht="24.75" customHeight="1">
      <c r="A36" s="193"/>
      <c r="B36" s="194" t="s">
        <v>245</v>
      </c>
      <c r="C36" s="195">
        <v>12.5</v>
      </c>
    </row>
    <row r="37" spans="1:3" ht="24.75" customHeight="1">
      <c r="A37" s="193">
        <v>30231</v>
      </c>
      <c r="B37" s="194" t="s">
        <v>246</v>
      </c>
      <c r="C37" s="195">
        <v>12.5</v>
      </c>
    </row>
    <row r="38" spans="1:3" ht="24.75" customHeight="1">
      <c r="A38" s="193">
        <v>30231</v>
      </c>
      <c r="B38" s="194" t="s">
        <v>247</v>
      </c>
      <c r="C38" s="195"/>
    </row>
    <row r="39" spans="1:3" ht="24.75" customHeight="1">
      <c r="A39" s="193"/>
      <c r="B39" s="194" t="s">
        <v>248</v>
      </c>
      <c r="C39" s="195"/>
    </row>
    <row r="40" spans="1:3" ht="24.75" customHeight="1">
      <c r="A40" s="193">
        <v>30299</v>
      </c>
      <c r="B40" s="194" t="s">
        <v>249</v>
      </c>
      <c r="C40" s="195"/>
    </row>
    <row r="41" spans="1:3" ht="24.75" customHeight="1">
      <c r="A41" s="193">
        <v>30299</v>
      </c>
      <c r="B41" s="194" t="s">
        <v>250</v>
      </c>
      <c r="C41" s="195"/>
    </row>
    <row r="42" spans="1:3" ht="24.75" customHeight="1">
      <c r="A42" s="193">
        <v>30207</v>
      </c>
      <c r="B42" s="194" t="s">
        <v>251</v>
      </c>
      <c r="C42" s="195"/>
    </row>
    <row r="43" spans="1:3" ht="24.75" customHeight="1">
      <c r="A43" s="193">
        <v>30216</v>
      </c>
      <c r="B43" s="194" t="s">
        <v>252</v>
      </c>
      <c r="C43" s="195">
        <v>2.86</v>
      </c>
    </row>
    <row r="44" spans="1:3" ht="24.75" customHeight="1">
      <c r="A44" s="193">
        <v>30217</v>
      </c>
      <c r="B44" s="194" t="s">
        <v>253</v>
      </c>
      <c r="C44" s="195">
        <v>0.97</v>
      </c>
    </row>
    <row r="45" spans="1:3" ht="24.75" customHeight="1">
      <c r="A45" s="193">
        <v>30228</v>
      </c>
      <c r="B45" s="194" t="s">
        <v>254</v>
      </c>
      <c r="C45" s="195">
        <v>9.74</v>
      </c>
    </row>
    <row r="46" spans="1:3" ht="24.75" customHeight="1">
      <c r="A46" s="193">
        <v>30229</v>
      </c>
      <c r="B46" s="194" t="s">
        <v>255</v>
      </c>
      <c r="C46" s="195">
        <v>4.77</v>
      </c>
    </row>
    <row r="47" spans="1:3" ht="24.75" customHeight="1">
      <c r="A47" s="193">
        <v>30214</v>
      </c>
      <c r="B47" s="194" t="s">
        <v>256</v>
      </c>
      <c r="C47" s="184"/>
    </row>
    <row r="48" spans="1:3" ht="24.75" customHeight="1">
      <c r="A48" s="193">
        <v>30213</v>
      </c>
      <c r="B48" s="194" t="s">
        <v>257</v>
      </c>
      <c r="C48" s="184"/>
    </row>
    <row r="49" spans="1:3" ht="24.75" customHeight="1">
      <c r="A49" s="193">
        <v>30299</v>
      </c>
      <c r="B49" s="194" t="s">
        <v>258</v>
      </c>
      <c r="C49" s="184"/>
    </row>
    <row r="50" spans="1:3" ht="24.75" customHeight="1">
      <c r="A50" s="193"/>
      <c r="B50" s="194" t="s">
        <v>259</v>
      </c>
      <c r="C50" s="184"/>
    </row>
    <row r="51" spans="1:3" ht="24.75" customHeight="1">
      <c r="A51" s="193"/>
      <c r="B51" s="194" t="s">
        <v>260</v>
      </c>
      <c r="C51" s="184"/>
    </row>
    <row r="52" spans="1:3" ht="24.75" customHeight="1">
      <c r="A52" s="193"/>
      <c r="B52" s="194" t="s">
        <v>261</v>
      </c>
      <c r="C52" s="184"/>
    </row>
    <row r="53" spans="1:3" ht="24.75" customHeight="1">
      <c r="A53" s="83" t="s">
        <v>264</v>
      </c>
      <c r="B53" s="182" t="s">
        <v>263</v>
      </c>
      <c r="C53" s="184">
        <v>65.49</v>
      </c>
    </row>
    <row r="54" spans="1:3" ht="24.75" customHeight="1">
      <c r="A54" s="193">
        <v>30304</v>
      </c>
      <c r="B54" s="194" t="s">
        <v>226</v>
      </c>
      <c r="C54" s="195"/>
    </row>
    <row r="55" spans="1:3" ht="24.75" customHeight="1">
      <c r="A55" s="193">
        <v>30305</v>
      </c>
      <c r="B55" s="194" t="s">
        <v>227</v>
      </c>
      <c r="C55" s="195"/>
    </row>
    <row r="56" spans="1:3" ht="24.75" customHeight="1">
      <c r="A56" s="193">
        <v>30307</v>
      </c>
      <c r="B56" s="194" t="s">
        <v>228</v>
      </c>
      <c r="C56" s="195"/>
    </row>
    <row r="57" spans="1:3" ht="24.75" customHeight="1">
      <c r="A57" s="193"/>
      <c r="B57" s="194" t="s">
        <v>229</v>
      </c>
      <c r="C57" s="195">
        <v>0.62</v>
      </c>
    </row>
    <row r="58" spans="1:3" ht="24.75" customHeight="1">
      <c r="A58" s="193">
        <v>30309</v>
      </c>
      <c r="B58" s="194" t="s">
        <v>230</v>
      </c>
      <c r="C58" s="195">
        <v>0.62</v>
      </c>
    </row>
    <row r="59" spans="1:3" ht="24.75" customHeight="1">
      <c r="A59" s="193">
        <v>30309</v>
      </c>
      <c r="B59" s="194" t="s">
        <v>231</v>
      </c>
      <c r="C59" s="195"/>
    </row>
    <row r="60" spans="1:3" ht="24.75" customHeight="1">
      <c r="A60" s="193">
        <v>30311</v>
      </c>
      <c r="B60" s="194" t="s">
        <v>232</v>
      </c>
      <c r="C60" s="195">
        <v>44.95</v>
      </c>
    </row>
    <row r="61" spans="1:3" ht="24.75" customHeight="1">
      <c r="A61" s="193"/>
      <c r="B61" s="194" t="s">
        <v>233</v>
      </c>
      <c r="C61" s="195">
        <v>19.92</v>
      </c>
    </row>
    <row r="62" spans="1:3" ht="24.75" customHeight="1">
      <c r="A62" s="193">
        <v>30314</v>
      </c>
      <c r="B62" s="194" t="s">
        <v>234</v>
      </c>
      <c r="C62" s="195">
        <v>19.92</v>
      </c>
    </row>
    <row r="63" spans="1:3" ht="24.75" customHeight="1">
      <c r="A63" s="193">
        <v>30314</v>
      </c>
      <c r="B63" s="194" t="s">
        <v>235</v>
      </c>
      <c r="C63" s="195"/>
    </row>
    <row r="64" spans="1:3" ht="24.75" customHeight="1">
      <c r="A64" s="77" t="s">
        <v>4</v>
      </c>
      <c r="B64" s="78"/>
      <c r="C64" s="184"/>
    </row>
    <row r="65" spans="1:3" ht="24.75" customHeight="1">
      <c r="A65" s="214" t="s">
        <v>268</v>
      </c>
      <c r="B65" s="214"/>
      <c r="C65" s="184">
        <f>C5+C25+C53</f>
        <v>1030.77</v>
      </c>
    </row>
  </sheetData>
  <sheetProtection/>
  <mergeCells count="2">
    <mergeCell ref="A2:C2"/>
    <mergeCell ref="A65:B65"/>
  </mergeCells>
  <printOptions horizontalCentered="1"/>
  <pageMargins left="0.92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Z28"/>
  <sheetViews>
    <sheetView zoomScalePageLayoutView="0" workbookViewId="0" topLeftCell="A1">
      <selection activeCell="A6" sqref="A6"/>
    </sheetView>
  </sheetViews>
  <sheetFormatPr defaultColWidth="7.00390625" defaultRowHeight="15"/>
  <cols>
    <col min="1" max="4" width="20.8515625" style="4" customWidth="1"/>
    <col min="5" max="5" width="10.421875" style="3" hidden="1" customWidth="1"/>
    <col min="6" max="6" width="9.57421875" style="28" hidden="1" customWidth="1"/>
    <col min="7" max="7" width="8.140625" style="28" hidden="1" customWidth="1"/>
    <col min="8" max="8" width="9.57421875" style="29" hidden="1" customWidth="1"/>
    <col min="9" max="9" width="17.421875" style="29" hidden="1" customWidth="1"/>
    <col min="10" max="10" width="12.421875" style="30" hidden="1" customWidth="1"/>
    <col min="11" max="11" width="7.00390625" style="31" hidden="1" customWidth="1"/>
    <col min="12" max="13" width="7.00390625" style="28" hidden="1" customWidth="1"/>
    <col min="14" max="14" width="13.8515625" style="28" hidden="1" customWidth="1"/>
    <col min="15" max="15" width="7.8515625" style="28" hidden="1" customWidth="1"/>
    <col min="16" max="16" width="9.421875" style="28" hidden="1" customWidth="1"/>
    <col min="17" max="17" width="6.8515625" style="28" hidden="1" customWidth="1"/>
    <col min="18" max="18" width="9.00390625" style="28" hidden="1" customWidth="1"/>
    <col min="19" max="19" width="5.8515625" style="28" hidden="1" customWidth="1"/>
    <col min="20" max="20" width="5.28125" style="28" hidden="1" customWidth="1"/>
    <col min="21" max="21" width="6.421875" style="28" hidden="1" customWidth="1"/>
    <col min="22" max="23" width="7.00390625" style="28" hidden="1" customWidth="1"/>
    <col min="24" max="24" width="10.57421875" style="28" hidden="1" customWidth="1"/>
    <col min="25" max="25" width="10.421875" style="28" hidden="1" customWidth="1"/>
    <col min="26" max="26" width="7.00390625" style="28" hidden="1" customWidth="1"/>
    <col min="27" max="16384" width="7.00390625" style="28" customWidth="1"/>
  </cols>
  <sheetData>
    <row r="1" spans="1:4" ht="21.75" customHeight="1">
      <c r="A1" s="27" t="s">
        <v>169</v>
      </c>
      <c r="B1" s="27"/>
      <c r="C1" s="27"/>
      <c r="D1" s="27"/>
    </row>
    <row r="2" spans="1:10" ht="51.75" customHeight="1">
      <c r="A2" s="215" t="s">
        <v>182</v>
      </c>
      <c r="B2" s="216"/>
      <c r="C2" s="216"/>
      <c r="D2" s="216"/>
      <c r="H2" s="28"/>
      <c r="I2" s="28"/>
      <c r="J2" s="28"/>
    </row>
    <row r="3" spans="4:14" ht="15">
      <c r="D3" s="92" t="s">
        <v>69</v>
      </c>
      <c r="F3" s="28">
        <v>12.11</v>
      </c>
      <c r="H3" s="28">
        <v>12.22</v>
      </c>
      <c r="I3" s="28"/>
      <c r="J3" s="28"/>
      <c r="N3" s="28">
        <v>1.2</v>
      </c>
    </row>
    <row r="4" spans="1:16" s="94" customFormat="1" ht="39.75" customHeight="1">
      <c r="A4" s="20" t="s">
        <v>155</v>
      </c>
      <c r="B4" s="33" t="s">
        <v>70</v>
      </c>
      <c r="C4" s="33" t="s">
        <v>122</v>
      </c>
      <c r="D4" s="20" t="s">
        <v>147</v>
      </c>
      <c r="E4" s="93"/>
      <c r="H4" s="95" t="s">
        <v>71</v>
      </c>
      <c r="I4" s="95" t="s">
        <v>72</v>
      </c>
      <c r="J4" s="95" t="s">
        <v>73</v>
      </c>
      <c r="K4" s="96"/>
      <c r="N4" s="95" t="s">
        <v>71</v>
      </c>
      <c r="O4" s="97" t="s">
        <v>72</v>
      </c>
      <c r="P4" s="95" t="s">
        <v>73</v>
      </c>
    </row>
    <row r="5" spans="1:26" ht="39.75" customHeight="1">
      <c r="A5" s="196" t="s">
        <v>270</v>
      </c>
      <c r="B5" s="50"/>
      <c r="C5" s="98" t="s">
        <v>271</v>
      </c>
      <c r="D5" s="98" t="s">
        <v>272</v>
      </c>
      <c r="E5" s="39">
        <v>105429</v>
      </c>
      <c r="F5" s="99">
        <v>595734.14</v>
      </c>
      <c r="G5" s="28">
        <f>104401+13602</f>
        <v>118003</v>
      </c>
      <c r="H5" s="29" t="s">
        <v>8</v>
      </c>
      <c r="I5" s="29" t="s">
        <v>74</v>
      </c>
      <c r="J5" s="30">
        <v>596221.15</v>
      </c>
      <c r="K5" s="31" t="e">
        <f>H5-A5</f>
        <v>#VALUE!</v>
      </c>
      <c r="L5" s="47" t="e">
        <f>J5-#REF!</f>
        <v>#REF!</v>
      </c>
      <c r="M5" s="47">
        <v>75943</v>
      </c>
      <c r="N5" s="29" t="s">
        <v>8</v>
      </c>
      <c r="O5" s="29" t="s">
        <v>74</v>
      </c>
      <c r="P5" s="30">
        <v>643048.95</v>
      </c>
      <c r="Q5" s="31" t="e">
        <f>N5-A5</f>
        <v>#VALUE!</v>
      </c>
      <c r="R5" s="47" t="e">
        <f>P5-#REF!</f>
        <v>#REF!</v>
      </c>
      <c r="T5" s="28">
        <v>717759</v>
      </c>
      <c r="V5" s="48" t="s">
        <v>8</v>
      </c>
      <c r="W5" s="48" t="s">
        <v>74</v>
      </c>
      <c r="X5" s="49">
        <v>659380.53</v>
      </c>
      <c r="Y5" s="28" t="e">
        <f>#REF!-X5</f>
        <v>#REF!</v>
      </c>
      <c r="Z5" s="28" t="e">
        <f>V5-A5</f>
        <v>#VALUE!</v>
      </c>
    </row>
    <row r="6" spans="1:24" ht="39.75" customHeight="1">
      <c r="A6" s="98"/>
      <c r="B6" s="50"/>
      <c r="C6" s="50"/>
      <c r="D6" s="50"/>
      <c r="E6" s="39"/>
      <c r="F6" s="99"/>
      <c r="L6" s="47"/>
      <c r="M6" s="47"/>
      <c r="N6" s="29"/>
      <c r="O6" s="29"/>
      <c r="P6" s="30"/>
      <c r="Q6" s="31"/>
      <c r="R6" s="47"/>
      <c r="V6" s="48"/>
      <c r="W6" s="48"/>
      <c r="X6" s="49"/>
    </row>
    <row r="7" spans="1:24" ht="39.75" customHeight="1">
      <c r="A7" s="98"/>
      <c r="B7" s="50"/>
      <c r="C7" s="50"/>
      <c r="D7" s="50"/>
      <c r="E7" s="39"/>
      <c r="F7" s="99"/>
      <c r="L7" s="47"/>
      <c r="M7" s="47"/>
      <c r="N7" s="29"/>
      <c r="O7" s="29"/>
      <c r="P7" s="30"/>
      <c r="Q7" s="31"/>
      <c r="R7" s="47"/>
      <c r="V7" s="48"/>
      <c r="W7" s="48"/>
      <c r="X7" s="49"/>
    </row>
    <row r="8" spans="1:24" ht="39.75" customHeight="1">
      <c r="A8" s="98"/>
      <c r="B8" s="50"/>
      <c r="C8" s="50"/>
      <c r="D8" s="50"/>
      <c r="E8" s="39"/>
      <c r="F8" s="99"/>
      <c r="L8" s="47"/>
      <c r="M8" s="47"/>
      <c r="N8" s="29"/>
      <c r="O8" s="29"/>
      <c r="P8" s="30"/>
      <c r="Q8" s="31"/>
      <c r="R8" s="47"/>
      <c r="V8" s="48"/>
      <c r="W8" s="48"/>
      <c r="X8" s="49"/>
    </row>
    <row r="9" spans="1:24" ht="39.75" customHeight="1">
      <c r="A9" s="98"/>
      <c r="B9" s="50"/>
      <c r="C9" s="50"/>
      <c r="D9" s="50"/>
      <c r="E9" s="39"/>
      <c r="F9" s="99"/>
      <c r="L9" s="47"/>
      <c r="M9" s="47"/>
      <c r="N9" s="29"/>
      <c r="O9" s="29"/>
      <c r="P9" s="30"/>
      <c r="Q9" s="31"/>
      <c r="R9" s="47"/>
      <c r="V9" s="48"/>
      <c r="W9" s="48"/>
      <c r="X9" s="49"/>
    </row>
    <row r="10" spans="1:24" ht="39.75" customHeight="1">
      <c r="A10" s="98" t="s">
        <v>0</v>
      </c>
      <c r="B10" s="50"/>
      <c r="C10" s="50"/>
      <c r="D10" s="50"/>
      <c r="E10" s="39"/>
      <c r="F10" s="99"/>
      <c r="L10" s="47"/>
      <c r="M10" s="47"/>
      <c r="N10" s="29"/>
      <c r="O10" s="29"/>
      <c r="P10" s="30"/>
      <c r="Q10" s="31"/>
      <c r="R10" s="47"/>
      <c r="V10" s="48"/>
      <c r="W10" s="48"/>
      <c r="X10" s="49"/>
    </row>
    <row r="11" spans="1:24" ht="39.75" customHeight="1">
      <c r="A11" s="98" t="s">
        <v>123</v>
      </c>
      <c r="B11" s="6"/>
      <c r="C11" s="6"/>
      <c r="D11" s="6"/>
      <c r="E11" s="39"/>
      <c r="F11" s="47"/>
      <c r="L11" s="47"/>
      <c r="M11" s="47"/>
      <c r="N11" s="29"/>
      <c r="O11" s="29"/>
      <c r="P11" s="30"/>
      <c r="Q11" s="31"/>
      <c r="R11" s="47"/>
      <c r="V11" s="48"/>
      <c r="W11" s="48"/>
      <c r="X11" s="49"/>
    </row>
    <row r="12" spans="1:25" ht="39.75" customHeight="1">
      <c r="A12" s="33" t="s">
        <v>77</v>
      </c>
      <c r="B12" s="50"/>
      <c r="C12" s="98" t="str">
        <f>C5</f>
        <v>1030.77</v>
      </c>
      <c r="D12" s="98" t="str">
        <f>D5</f>
        <v>32.26</v>
      </c>
      <c r="H12" s="100">
        <f>""</f>
      </c>
      <c r="I12" s="100">
        <f>""</f>
      </c>
      <c r="J12" s="100">
        <f>""</f>
      </c>
      <c r="N12" s="100">
        <f>""</f>
      </c>
      <c r="O12" s="101">
        <f>""</f>
      </c>
      <c r="P12" s="100">
        <f>""</f>
      </c>
      <c r="X12" s="102" t="e">
        <f>X13+#REF!+#REF!+#REF!+#REF!+#REF!+#REF!+#REF!+#REF!+#REF!+#REF!+#REF!+#REF!+#REF!+#REF!+#REF!+#REF!+#REF!+#REF!+#REF!+#REF!</f>
        <v>#REF!</v>
      </c>
      <c r="Y12" s="102" t="e">
        <f>Y13+#REF!+#REF!+#REF!+#REF!+#REF!+#REF!+#REF!+#REF!+#REF!+#REF!+#REF!+#REF!+#REF!+#REF!+#REF!+#REF!+#REF!+#REF!+#REF!+#REF!</f>
        <v>#REF!</v>
      </c>
    </row>
    <row r="13" spans="18:26" ht="19.5" customHeight="1">
      <c r="R13" s="47"/>
      <c r="V13" s="48" t="s">
        <v>3</v>
      </c>
      <c r="W13" s="48" t="s">
        <v>36</v>
      </c>
      <c r="X13" s="49">
        <v>19998</v>
      </c>
      <c r="Y13" s="28" t="e">
        <f>#REF!-X13</f>
        <v>#REF!</v>
      </c>
      <c r="Z13" s="28">
        <f>V13-A13</f>
        <v>232</v>
      </c>
    </row>
    <row r="14" spans="18:26" ht="19.5" customHeight="1">
      <c r="R14" s="47"/>
      <c r="V14" s="48" t="s">
        <v>2</v>
      </c>
      <c r="W14" s="48" t="s">
        <v>37</v>
      </c>
      <c r="X14" s="49">
        <v>19998</v>
      </c>
      <c r="Y14" s="28" t="e">
        <f>#REF!-X14</f>
        <v>#REF!</v>
      </c>
      <c r="Z14" s="28">
        <f>V14-A14</f>
        <v>23203</v>
      </c>
    </row>
    <row r="15" spans="18:26" ht="19.5" customHeight="1">
      <c r="R15" s="47"/>
      <c r="V15" s="48" t="s">
        <v>1</v>
      </c>
      <c r="W15" s="48" t="s">
        <v>38</v>
      </c>
      <c r="X15" s="49">
        <v>19998</v>
      </c>
      <c r="Y15" s="28" t="e">
        <f>#REF!-X15</f>
        <v>#REF!</v>
      </c>
      <c r="Z15" s="28">
        <f>V15-A15</f>
        <v>2320301</v>
      </c>
    </row>
    <row r="16" ht="19.5" customHeight="1">
      <c r="R16" s="47"/>
    </row>
    <row r="17" s="28" customFormat="1" ht="19.5" customHeight="1">
      <c r="R17" s="47"/>
    </row>
    <row r="18" s="28" customFormat="1" ht="19.5" customHeight="1">
      <c r="R18" s="47"/>
    </row>
    <row r="19" s="28" customFormat="1" ht="19.5" customHeight="1">
      <c r="R19" s="47"/>
    </row>
    <row r="20" s="28" customFormat="1" ht="19.5" customHeight="1">
      <c r="R20" s="47"/>
    </row>
    <row r="21" s="28" customFormat="1" ht="19.5" customHeight="1">
      <c r="R21" s="47"/>
    </row>
    <row r="22" s="28" customFormat="1" ht="19.5" customHeight="1">
      <c r="R22" s="47"/>
    </row>
    <row r="23" s="28" customFormat="1" ht="19.5" customHeight="1">
      <c r="R23" s="47"/>
    </row>
    <row r="24" s="28" customFormat="1" ht="19.5" customHeight="1">
      <c r="R24" s="47"/>
    </row>
    <row r="25" s="28" customFormat="1" ht="19.5" customHeight="1">
      <c r="R25" s="47"/>
    </row>
    <row r="26" s="28" customFormat="1" ht="19.5" customHeight="1">
      <c r="R26" s="47"/>
    </row>
    <row r="27" s="28" customFormat="1" ht="19.5" customHeight="1">
      <c r="R27" s="47"/>
    </row>
    <row r="28" s="28" customFormat="1" ht="19.5" customHeight="1">
      <c r="R28" s="47"/>
    </row>
  </sheetData>
  <sheetProtection/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E8"/>
  <sheetViews>
    <sheetView zoomScalePageLayoutView="0" workbookViewId="0" topLeftCell="A1">
      <selection activeCell="H7" sqref="H7"/>
    </sheetView>
  </sheetViews>
  <sheetFormatPr defaultColWidth="0" defaultRowHeight="15"/>
  <cols>
    <col min="1" max="2" width="37.57421875" style="137" customWidth="1"/>
    <col min="3" max="3" width="8.00390625" style="137" bestFit="1" customWidth="1"/>
    <col min="4" max="4" width="7.8515625" style="137" bestFit="1" customWidth="1"/>
    <col min="5" max="5" width="8.421875" style="137" hidden="1" customWidth="1"/>
    <col min="6" max="6" width="7.8515625" style="137" hidden="1" customWidth="1"/>
    <col min="7" max="254" width="7.8515625" style="137" customWidth="1"/>
    <col min="255" max="255" width="35.7109375" style="137" customWidth="1"/>
    <col min="256" max="16384" width="0" style="137" hidden="1" customWidth="1"/>
  </cols>
  <sheetData>
    <row r="1" spans="1:2" ht="27" customHeight="1">
      <c r="A1" s="160" t="s">
        <v>170</v>
      </c>
      <c r="B1" s="136"/>
    </row>
    <row r="2" spans="1:2" ht="39.75" customHeight="1">
      <c r="A2" s="138" t="s">
        <v>148</v>
      </c>
      <c r="B2" s="139"/>
    </row>
    <row r="3" spans="1:2" s="141" customFormat="1" ht="18.75" customHeight="1">
      <c r="A3" s="140"/>
      <c r="B3" s="92" t="s">
        <v>69</v>
      </c>
    </row>
    <row r="4" spans="1:3" s="144" customFormat="1" ht="53.25" customHeight="1">
      <c r="A4" s="142" t="s">
        <v>117</v>
      </c>
      <c r="B4" s="132" t="s">
        <v>149</v>
      </c>
      <c r="C4" s="143"/>
    </row>
    <row r="5" spans="1:3" s="147" customFormat="1" ht="53.25" customHeight="1">
      <c r="A5" s="198" t="s">
        <v>269</v>
      </c>
      <c r="B5" s="199">
        <v>1.26</v>
      </c>
      <c r="C5" s="146"/>
    </row>
    <row r="6" spans="1:5" s="141" customFormat="1" ht="53.25" customHeight="1">
      <c r="A6" s="204" t="s">
        <v>273</v>
      </c>
      <c r="B6" s="203">
        <v>31</v>
      </c>
      <c r="C6" s="148"/>
      <c r="E6" s="141">
        <v>988753</v>
      </c>
    </row>
    <row r="7" spans="1:5" s="141" customFormat="1" ht="53.25" customHeight="1">
      <c r="A7" s="145"/>
      <c r="B7" s="145"/>
      <c r="C7" s="148"/>
      <c r="E7" s="141">
        <v>822672</v>
      </c>
    </row>
    <row r="8" spans="1:3" s="152" customFormat="1" ht="53.25" customHeight="1">
      <c r="A8" s="149" t="s">
        <v>45</v>
      </c>
      <c r="B8" s="200">
        <f>B6+B5</f>
        <v>32.26</v>
      </c>
      <c r="C8" s="151"/>
    </row>
  </sheetData>
  <sheetProtection/>
  <printOptions horizontalCentered="1"/>
  <pageMargins left="0.7874015748031497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B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1.57421875" style="66" customWidth="1"/>
    <col min="2" max="2" width="41.57421875" style="68" customWidth="1"/>
    <col min="3" max="16384" width="9.00390625" style="66" customWidth="1"/>
  </cols>
  <sheetData>
    <row r="1" ht="26.25" customHeight="1">
      <c r="A1" s="69" t="s">
        <v>171</v>
      </c>
    </row>
    <row r="2" spans="1:2" ht="24.75" customHeight="1">
      <c r="A2" s="212" t="s">
        <v>165</v>
      </c>
      <c r="B2" s="212"/>
    </row>
    <row r="3" s="69" customFormat="1" ht="24" customHeight="1">
      <c r="B3" s="67" t="s">
        <v>44</v>
      </c>
    </row>
    <row r="4" spans="1:2" s="76" customFormat="1" ht="53.25" customHeight="1">
      <c r="A4" s="70" t="s">
        <v>138</v>
      </c>
      <c r="B4" s="85" t="s">
        <v>48</v>
      </c>
    </row>
    <row r="5" spans="1:2" s="84" customFormat="1" ht="53.25" customHeight="1">
      <c r="A5" s="159" t="s">
        <v>139</v>
      </c>
      <c r="B5" s="197" t="s">
        <v>265</v>
      </c>
    </row>
    <row r="6" spans="1:2" s="84" customFormat="1" ht="53.25" customHeight="1">
      <c r="A6" s="159" t="s">
        <v>141</v>
      </c>
      <c r="B6" s="83"/>
    </row>
    <row r="7" spans="1:2" s="84" customFormat="1" ht="53.25" customHeight="1">
      <c r="A7" s="159" t="s">
        <v>121</v>
      </c>
      <c r="B7" s="83"/>
    </row>
    <row r="8" spans="1:2" s="69" customFormat="1" ht="53.25" customHeight="1">
      <c r="A8" s="158"/>
      <c r="B8" s="79"/>
    </row>
    <row r="9" spans="1:2" s="76" customFormat="1" ht="53.25" customHeight="1">
      <c r="A9" s="134" t="s">
        <v>45</v>
      </c>
      <c r="B9" s="85">
        <v>0</v>
      </c>
    </row>
  </sheetData>
  <sheetProtection/>
  <mergeCells count="1">
    <mergeCell ref="A2:B2"/>
  </mergeCells>
  <printOptions horizontalCentered="1"/>
  <pageMargins left="0.90551181102362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X25"/>
  <sheetViews>
    <sheetView zoomScalePageLayoutView="0" workbookViewId="0" topLeftCell="A1">
      <selection activeCell="AE8" sqref="AE8"/>
    </sheetView>
  </sheetViews>
  <sheetFormatPr defaultColWidth="7.00390625" defaultRowHeight="15"/>
  <cols>
    <col min="1" max="1" width="35.140625" style="4" customWidth="1"/>
    <col min="2" max="2" width="29.57421875" style="2" customWidth="1"/>
    <col min="3" max="3" width="10.421875" style="3" hidden="1" customWidth="1"/>
    <col min="4" max="4" width="9.57421875" style="28" hidden="1" customWidth="1"/>
    <col min="5" max="5" width="8.140625" style="28" hidden="1" customWidth="1"/>
    <col min="6" max="6" width="9.57421875" style="29" hidden="1" customWidth="1"/>
    <col min="7" max="7" width="17.421875" style="29" hidden="1" customWidth="1"/>
    <col min="8" max="8" width="12.421875" style="30" hidden="1" customWidth="1"/>
    <col min="9" max="9" width="7.00390625" style="31" hidden="1" customWidth="1"/>
    <col min="10" max="11" width="7.00390625" style="28" hidden="1" customWidth="1"/>
    <col min="12" max="12" width="13.8515625" style="28" hidden="1" customWidth="1"/>
    <col min="13" max="13" width="7.8515625" style="28" hidden="1" customWidth="1"/>
    <col min="14" max="14" width="9.421875" style="28" hidden="1" customWidth="1"/>
    <col min="15" max="15" width="6.8515625" style="28" hidden="1" customWidth="1"/>
    <col min="16" max="16" width="9.00390625" style="28" hidden="1" customWidth="1"/>
    <col min="17" max="17" width="5.8515625" style="28" hidden="1" customWidth="1"/>
    <col min="18" max="18" width="5.28125" style="28" hidden="1" customWidth="1"/>
    <col min="19" max="19" width="6.421875" style="28" hidden="1" customWidth="1"/>
    <col min="20" max="21" width="7.00390625" style="28" hidden="1" customWidth="1"/>
    <col min="22" max="22" width="10.57421875" style="28" hidden="1" customWidth="1"/>
    <col min="23" max="23" width="10.421875" style="28" hidden="1" customWidth="1"/>
    <col min="24" max="24" width="7.00390625" style="28" hidden="1" customWidth="1"/>
    <col min="25" max="16384" width="7.00390625" style="28" customWidth="1"/>
  </cols>
  <sheetData>
    <row r="1" ht="29.25" customHeight="1">
      <c r="A1" s="27" t="s">
        <v>140</v>
      </c>
    </row>
    <row r="2" spans="1:8" ht="28.5" customHeight="1">
      <c r="A2" s="207" t="s">
        <v>150</v>
      </c>
      <c r="B2" s="208"/>
      <c r="F2" s="28"/>
      <c r="G2" s="28"/>
      <c r="H2" s="28"/>
    </row>
    <row r="3" spans="1:12" s="3" customFormat="1" ht="21.75" customHeight="1">
      <c r="A3" s="4"/>
      <c r="B3" s="128" t="s">
        <v>23</v>
      </c>
      <c r="D3" s="3">
        <v>12.11</v>
      </c>
      <c r="F3" s="3">
        <v>12.22</v>
      </c>
      <c r="I3" s="2"/>
      <c r="L3" s="3">
        <v>1.2</v>
      </c>
    </row>
    <row r="4" spans="1:14" s="3" customFormat="1" ht="39" customHeight="1">
      <c r="A4" s="20" t="s">
        <v>124</v>
      </c>
      <c r="B4" s="35" t="s">
        <v>40</v>
      </c>
      <c r="F4" s="36" t="s">
        <v>26</v>
      </c>
      <c r="G4" s="36" t="s">
        <v>27</v>
      </c>
      <c r="H4" s="36" t="s">
        <v>28</v>
      </c>
      <c r="I4" s="2"/>
      <c r="L4" s="36" t="s">
        <v>26</v>
      </c>
      <c r="M4" s="37" t="s">
        <v>27</v>
      </c>
      <c r="N4" s="36" t="s">
        <v>28</v>
      </c>
    </row>
    <row r="5" spans="1:24" s="4" customFormat="1" ht="39" customHeight="1">
      <c r="A5" s="153" t="s">
        <v>125</v>
      </c>
      <c r="B5" s="98" t="s">
        <v>265</v>
      </c>
      <c r="C5" s="4">
        <v>105429</v>
      </c>
      <c r="D5" s="4">
        <v>595734.14</v>
      </c>
      <c r="E5" s="4">
        <f>104401+13602</f>
        <v>118003</v>
      </c>
      <c r="F5" s="56" t="s">
        <v>8</v>
      </c>
      <c r="G5" s="56" t="s">
        <v>30</v>
      </c>
      <c r="H5" s="56">
        <v>596221.15</v>
      </c>
      <c r="I5" s="4" t="e">
        <f>F5-A5</f>
        <v>#VALUE!</v>
      </c>
      <c r="J5" s="4">
        <f>H5-B5</f>
        <v>596221.15</v>
      </c>
      <c r="K5" s="4">
        <v>75943</v>
      </c>
      <c r="L5" s="56" t="s">
        <v>8</v>
      </c>
      <c r="M5" s="56" t="s">
        <v>30</v>
      </c>
      <c r="N5" s="56">
        <v>643048.95</v>
      </c>
      <c r="O5" s="4" t="e">
        <f>L5-A5</f>
        <v>#VALUE!</v>
      </c>
      <c r="P5" s="4">
        <f>N5-B5</f>
        <v>643048.95</v>
      </c>
      <c r="R5" s="4">
        <v>717759</v>
      </c>
      <c r="T5" s="57" t="s">
        <v>8</v>
      </c>
      <c r="U5" s="57" t="s">
        <v>30</v>
      </c>
      <c r="V5" s="57">
        <v>659380.53</v>
      </c>
      <c r="W5" s="4">
        <f>B5-V5</f>
        <v>-659380.53</v>
      </c>
      <c r="X5" s="4" t="e">
        <f>T5-A5</f>
        <v>#VALUE!</v>
      </c>
    </row>
    <row r="6" spans="1:24" s="3" customFormat="1" ht="39" customHeight="1">
      <c r="A6" s="19" t="s">
        <v>4</v>
      </c>
      <c r="B6" s="5"/>
      <c r="C6" s="46"/>
      <c r="D6" s="46">
        <v>135.6</v>
      </c>
      <c r="F6" s="41" t="s">
        <v>5</v>
      </c>
      <c r="G6" s="41" t="s">
        <v>34</v>
      </c>
      <c r="H6" s="42">
        <v>135.6</v>
      </c>
      <c r="I6" s="2" t="e">
        <f>F6-A6</f>
        <v>#VALUE!</v>
      </c>
      <c r="J6" s="39">
        <f>H6-B6</f>
        <v>135.6</v>
      </c>
      <c r="K6" s="39"/>
      <c r="L6" s="41" t="s">
        <v>5</v>
      </c>
      <c r="M6" s="41" t="s">
        <v>34</v>
      </c>
      <c r="N6" s="42">
        <v>135.6</v>
      </c>
      <c r="O6" s="2" t="e">
        <f>L6-A6</f>
        <v>#VALUE!</v>
      </c>
      <c r="P6" s="39">
        <f>N6-B6</f>
        <v>135.6</v>
      </c>
      <c r="T6" s="43" t="s">
        <v>5</v>
      </c>
      <c r="U6" s="43" t="s">
        <v>34</v>
      </c>
      <c r="V6" s="44">
        <v>135.6</v>
      </c>
      <c r="W6" s="3">
        <f>B6-V6</f>
        <v>-135.6</v>
      </c>
      <c r="X6" s="3" t="e">
        <f>T6-A6</f>
        <v>#VALUE!</v>
      </c>
    </row>
    <row r="7" spans="1:24" s="3" customFormat="1" ht="39" customHeight="1">
      <c r="A7" s="153" t="s">
        <v>132</v>
      </c>
      <c r="B7" s="5"/>
      <c r="C7" s="39">
        <v>105429</v>
      </c>
      <c r="D7" s="40">
        <v>595734.14</v>
      </c>
      <c r="E7" s="3">
        <f>104401+13602</f>
        <v>118003</v>
      </c>
      <c r="F7" s="41" t="s">
        <v>8</v>
      </c>
      <c r="G7" s="41" t="s">
        <v>30</v>
      </c>
      <c r="H7" s="42">
        <v>596221.15</v>
      </c>
      <c r="I7" s="2" t="e">
        <f>F7-A7</f>
        <v>#VALUE!</v>
      </c>
      <c r="J7" s="39">
        <f>H7-B7</f>
        <v>596221.15</v>
      </c>
      <c r="K7" s="39">
        <v>75943</v>
      </c>
      <c r="L7" s="41" t="s">
        <v>8</v>
      </c>
      <c r="M7" s="41" t="s">
        <v>30</v>
      </c>
      <c r="N7" s="42">
        <v>643048.95</v>
      </c>
      <c r="O7" s="2" t="e">
        <f>L7-A7</f>
        <v>#VALUE!</v>
      </c>
      <c r="P7" s="39">
        <f>N7-B7</f>
        <v>643048.95</v>
      </c>
      <c r="R7" s="3">
        <v>717759</v>
      </c>
      <c r="T7" s="43" t="s">
        <v>8</v>
      </c>
      <c r="U7" s="43" t="s">
        <v>30</v>
      </c>
      <c r="V7" s="44">
        <v>659380.53</v>
      </c>
      <c r="W7" s="3">
        <f>B7-V7</f>
        <v>-659380.53</v>
      </c>
      <c r="X7" s="3" t="e">
        <f>T7-A7</f>
        <v>#VALUE!</v>
      </c>
    </row>
    <row r="8" spans="1:24" s="3" customFormat="1" ht="39" customHeight="1">
      <c r="A8" s="19" t="s">
        <v>4</v>
      </c>
      <c r="B8" s="5"/>
      <c r="C8" s="46"/>
      <c r="D8" s="46">
        <v>135.6</v>
      </c>
      <c r="F8" s="41" t="s">
        <v>5</v>
      </c>
      <c r="G8" s="41" t="s">
        <v>34</v>
      </c>
      <c r="H8" s="42">
        <v>135.6</v>
      </c>
      <c r="I8" s="2" t="e">
        <f>F8-A8</f>
        <v>#VALUE!</v>
      </c>
      <c r="J8" s="39">
        <f>H8-B8</f>
        <v>135.6</v>
      </c>
      <c r="K8" s="39"/>
      <c r="L8" s="41" t="s">
        <v>5</v>
      </c>
      <c r="M8" s="41" t="s">
        <v>34</v>
      </c>
      <c r="N8" s="42">
        <v>135.6</v>
      </c>
      <c r="O8" s="2" t="e">
        <f>L8-A8</f>
        <v>#VALUE!</v>
      </c>
      <c r="P8" s="39">
        <f>N8-B8</f>
        <v>135.6</v>
      </c>
      <c r="T8" s="43" t="s">
        <v>5</v>
      </c>
      <c r="U8" s="43" t="s">
        <v>34</v>
      </c>
      <c r="V8" s="44">
        <v>135.6</v>
      </c>
      <c r="W8" s="3">
        <f>B8-V8</f>
        <v>-135.6</v>
      </c>
      <c r="X8" s="3" t="e">
        <f>T8-A8</f>
        <v>#VALUE!</v>
      </c>
    </row>
    <row r="9" spans="1:23" s="3" customFormat="1" ht="39" customHeight="1">
      <c r="A9" s="135" t="s">
        <v>9</v>
      </c>
      <c r="B9" s="35">
        <v>0</v>
      </c>
      <c r="F9" s="36">
        <f>""</f>
      </c>
      <c r="G9" s="36">
        <f>""</f>
      </c>
      <c r="H9" s="36">
        <f>""</f>
      </c>
      <c r="I9" s="2"/>
      <c r="L9" s="36">
        <f>""</f>
      </c>
      <c r="M9" s="37">
        <f>""</f>
      </c>
      <c r="N9" s="36">
        <f>""</f>
      </c>
      <c r="V9" s="8" t="e">
        <f>V10+#REF!+#REF!+#REF!+#REF!+#REF!+#REF!+#REF!+#REF!+#REF!+#REF!+#REF!+#REF!+#REF!+#REF!+#REF!+#REF!+#REF!+#REF!+#REF!+#REF!</f>
        <v>#REF!</v>
      </c>
      <c r="W9" s="8" t="e">
        <f>W10+#REF!+#REF!+#REF!+#REF!+#REF!+#REF!+#REF!+#REF!+#REF!+#REF!+#REF!+#REF!+#REF!+#REF!+#REF!+#REF!+#REF!+#REF!+#REF!+#REF!</f>
        <v>#REF!</v>
      </c>
    </row>
    <row r="10" spans="16:24" ht="19.5" customHeight="1">
      <c r="P10" s="47"/>
      <c r="T10" s="48" t="s">
        <v>3</v>
      </c>
      <c r="U10" s="48" t="s">
        <v>36</v>
      </c>
      <c r="V10" s="49">
        <v>19998</v>
      </c>
      <c r="W10" s="28">
        <f>B10-V10</f>
        <v>-19998</v>
      </c>
      <c r="X10" s="28">
        <f>T10-A10</f>
        <v>232</v>
      </c>
    </row>
    <row r="11" spans="16:24" ht="19.5" customHeight="1">
      <c r="P11" s="47"/>
      <c r="T11" s="48" t="s">
        <v>2</v>
      </c>
      <c r="U11" s="48" t="s">
        <v>37</v>
      </c>
      <c r="V11" s="49">
        <v>19998</v>
      </c>
      <c r="W11" s="28">
        <f>B11-V11</f>
        <v>-19998</v>
      </c>
      <c r="X11" s="28">
        <f>T11-A11</f>
        <v>23203</v>
      </c>
    </row>
    <row r="12" spans="16:24" ht="19.5" customHeight="1">
      <c r="P12" s="47"/>
      <c r="T12" s="48" t="s">
        <v>1</v>
      </c>
      <c r="U12" s="48" t="s">
        <v>38</v>
      </c>
      <c r="V12" s="49">
        <v>19998</v>
      </c>
      <c r="W12" s="28">
        <f>B12-V12</f>
        <v>-19998</v>
      </c>
      <c r="X12" s="28">
        <f>T12-A12</f>
        <v>2320301</v>
      </c>
    </row>
    <row r="13" ht="19.5" customHeight="1">
      <c r="P13" s="47"/>
    </row>
    <row r="14" ht="19.5" customHeight="1">
      <c r="P14" s="47"/>
    </row>
    <row r="15" ht="19.5" customHeight="1">
      <c r="P15" s="47"/>
    </row>
    <row r="16" ht="19.5" customHeight="1">
      <c r="P16" s="47"/>
    </row>
    <row r="17" ht="19.5" customHeight="1">
      <c r="P17" s="47"/>
    </row>
    <row r="18" ht="19.5" customHeight="1">
      <c r="P18" s="47"/>
    </row>
    <row r="19" ht="19.5" customHeight="1">
      <c r="P19" s="47"/>
    </row>
    <row r="20" ht="19.5" customHeight="1">
      <c r="P20" s="47"/>
    </row>
    <row r="21" ht="19.5" customHeight="1">
      <c r="P21" s="47"/>
    </row>
    <row r="22" ht="19.5" customHeight="1">
      <c r="P22" s="47"/>
    </row>
    <row r="23" ht="19.5" customHeight="1">
      <c r="P23" s="47"/>
    </row>
    <row r="24" ht="19.5" customHeight="1">
      <c r="P24" s="47"/>
    </row>
    <row r="25" ht="19.5" customHeight="1">
      <c r="P25" s="47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Y29"/>
  <sheetViews>
    <sheetView zoomScalePageLayoutView="0" workbookViewId="0" topLeftCell="A1">
      <selection activeCell="AC14" sqref="AC14"/>
    </sheetView>
  </sheetViews>
  <sheetFormatPr defaultColWidth="7.00390625" defaultRowHeight="15"/>
  <cols>
    <col min="1" max="1" width="14.421875" style="4" customWidth="1"/>
    <col min="2" max="2" width="46.57421875" style="3" customWidth="1"/>
    <col min="3" max="3" width="13.00390625" style="2" customWidth="1"/>
    <col min="4" max="4" width="10.421875" style="3" hidden="1" customWidth="1"/>
    <col min="5" max="5" width="9.57421875" style="28" hidden="1" customWidth="1"/>
    <col min="6" max="6" width="8.140625" style="28" hidden="1" customWidth="1"/>
    <col min="7" max="7" width="9.57421875" style="29" hidden="1" customWidth="1"/>
    <col min="8" max="8" width="17.421875" style="29" hidden="1" customWidth="1"/>
    <col min="9" max="9" width="12.421875" style="30" hidden="1" customWidth="1"/>
    <col min="10" max="10" width="7.00390625" style="31" hidden="1" customWidth="1"/>
    <col min="11" max="12" width="7.00390625" style="28" hidden="1" customWidth="1"/>
    <col min="13" max="13" width="13.8515625" style="28" hidden="1" customWidth="1"/>
    <col min="14" max="14" width="7.8515625" style="28" hidden="1" customWidth="1"/>
    <col min="15" max="15" width="9.421875" style="28" hidden="1" customWidth="1"/>
    <col min="16" max="16" width="6.8515625" style="28" hidden="1" customWidth="1"/>
    <col min="17" max="17" width="9.00390625" style="28" hidden="1" customWidth="1"/>
    <col min="18" max="18" width="5.8515625" style="28" hidden="1" customWidth="1"/>
    <col min="19" max="19" width="5.28125" style="28" hidden="1" customWidth="1"/>
    <col min="20" max="20" width="6.421875" style="28" hidden="1" customWidth="1"/>
    <col min="21" max="22" width="7.00390625" style="28" hidden="1" customWidth="1"/>
    <col min="23" max="23" width="10.57421875" style="28" hidden="1" customWidth="1"/>
    <col min="24" max="24" width="10.421875" style="28" hidden="1" customWidth="1"/>
    <col min="25" max="25" width="7.00390625" style="28" hidden="1" customWidth="1"/>
    <col min="26" max="16384" width="7.00390625" style="28" customWidth="1"/>
  </cols>
  <sheetData>
    <row r="1" ht="20.25" customHeight="1">
      <c r="A1" s="27" t="s">
        <v>172</v>
      </c>
    </row>
    <row r="2" spans="1:9" ht="23.25">
      <c r="A2" s="207" t="s">
        <v>151</v>
      </c>
      <c r="B2" s="209"/>
      <c r="C2" s="208"/>
      <c r="G2" s="28"/>
      <c r="H2" s="28"/>
      <c r="I2" s="28"/>
    </row>
    <row r="3" spans="1:13" s="3" customFormat="1" ht="15">
      <c r="A3" s="4"/>
      <c r="C3" s="32" t="s">
        <v>23</v>
      </c>
      <c r="E3" s="3">
        <v>12.11</v>
      </c>
      <c r="G3" s="3">
        <v>12.22</v>
      </c>
      <c r="J3" s="2"/>
      <c r="M3" s="3">
        <v>1.2</v>
      </c>
    </row>
    <row r="4" spans="1:15" s="23" customFormat="1" ht="43.5" customHeight="1">
      <c r="A4" s="20" t="s">
        <v>11</v>
      </c>
      <c r="B4" s="21" t="s">
        <v>12</v>
      </c>
      <c r="C4" s="22" t="s">
        <v>54</v>
      </c>
      <c r="G4" s="24" t="s">
        <v>11</v>
      </c>
      <c r="H4" s="24" t="s">
        <v>10</v>
      </c>
      <c r="I4" s="24" t="s">
        <v>9</v>
      </c>
      <c r="J4" s="25"/>
      <c r="M4" s="24" t="s">
        <v>11</v>
      </c>
      <c r="N4" s="26" t="s">
        <v>10</v>
      </c>
      <c r="O4" s="24" t="s">
        <v>9</v>
      </c>
    </row>
    <row r="5" spans="1:25" s="4" customFormat="1" ht="43.5" customHeight="1">
      <c r="A5" s="7" t="s">
        <v>55</v>
      </c>
      <c r="B5" s="153" t="s">
        <v>131</v>
      </c>
      <c r="C5" s="98" t="s">
        <v>265</v>
      </c>
      <c r="D5" s="4">
        <v>105429</v>
      </c>
      <c r="E5" s="4">
        <v>595734.14</v>
      </c>
      <c r="F5" s="4">
        <f>104401+13602</f>
        <v>118003</v>
      </c>
      <c r="G5" s="56" t="s">
        <v>8</v>
      </c>
      <c r="H5" s="56" t="s">
        <v>30</v>
      </c>
      <c r="I5" s="56">
        <v>596221.15</v>
      </c>
      <c r="J5" s="4">
        <f aca="true" t="shared" si="0" ref="J5:J12">G5-A5</f>
        <v>-7</v>
      </c>
      <c r="K5" s="4">
        <f aca="true" t="shared" si="1" ref="K5:K12">I5-C5</f>
        <v>596221.15</v>
      </c>
      <c r="L5" s="4">
        <v>75943</v>
      </c>
      <c r="M5" s="56" t="s">
        <v>8</v>
      </c>
      <c r="N5" s="56" t="s">
        <v>30</v>
      </c>
      <c r="O5" s="56">
        <v>643048.95</v>
      </c>
      <c r="P5" s="4">
        <f aca="true" t="shared" si="2" ref="P5:P12">M5-A5</f>
        <v>-7</v>
      </c>
      <c r="Q5" s="4">
        <f aca="true" t="shared" si="3" ref="Q5:Q12">O5-C5</f>
        <v>643048.95</v>
      </c>
      <c r="S5" s="4">
        <v>717759</v>
      </c>
      <c r="U5" s="57" t="s">
        <v>8</v>
      </c>
      <c r="V5" s="57" t="s">
        <v>30</v>
      </c>
      <c r="W5" s="57">
        <v>659380.53</v>
      </c>
      <c r="X5" s="4">
        <f aca="true" t="shared" si="4" ref="X5:X12">C5-W5</f>
        <v>-659380.53</v>
      </c>
      <c r="Y5" s="4">
        <f aca="true" t="shared" si="5" ref="Y5:Y12">U5-A5</f>
        <v>-7</v>
      </c>
    </row>
    <row r="6" spans="1:25" s="58" customFormat="1" ht="43.5" customHeight="1">
      <c r="A6" s="6" t="s">
        <v>58</v>
      </c>
      <c r="B6" s="90" t="s">
        <v>57</v>
      </c>
      <c r="C6" s="6"/>
      <c r="E6" s="58">
        <v>7616.62</v>
      </c>
      <c r="G6" s="59" t="s">
        <v>7</v>
      </c>
      <c r="H6" s="59" t="s">
        <v>31</v>
      </c>
      <c r="I6" s="59">
        <v>7616.62</v>
      </c>
      <c r="J6" s="58">
        <f t="shared" si="0"/>
        <v>-722</v>
      </c>
      <c r="K6" s="58">
        <f t="shared" si="1"/>
        <v>7616.62</v>
      </c>
      <c r="M6" s="59" t="s">
        <v>7</v>
      </c>
      <c r="N6" s="59" t="s">
        <v>31</v>
      </c>
      <c r="O6" s="59">
        <v>7749.58</v>
      </c>
      <c r="P6" s="58">
        <f t="shared" si="2"/>
        <v>-722</v>
      </c>
      <c r="Q6" s="58">
        <f t="shared" si="3"/>
        <v>7749.58</v>
      </c>
      <c r="U6" s="60" t="s">
        <v>7</v>
      </c>
      <c r="V6" s="60" t="s">
        <v>31</v>
      </c>
      <c r="W6" s="60">
        <v>8475.47</v>
      </c>
      <c r="X6" s="58">
        <f t="shared" si="4"/>
        <v>-8475.47</v>
      </c>
      <c r="Y6" s="58">
        <f t="shared" si="5"/>
        <v>-722</v>
      </c>
    </row>
    <row r="7" spans="1:25" s="62" customFormat="1" ht="43.5" customHeight="1">
      <c r="A7" s="61" t="s">
        <v>13</v>
      </c>
      <c r="B7" s="65" t="s">
        <v>60</v>
      </c>
      <c r="C7" s="61"/>
      <c r="E7" s="62">
        <v>3922.87</v>
      </c>
      <c r="G7" s="63" t="s">
        <v>6</v>
      </c>
      <c r="H7" s="63" t="s">
        <v>33</v>
      </c>
      <c r="I7" s="63">
        <v>3922.87</v>
      </c>
      <c r="J7" s="62">
        <f t="shared" si="0"/>
        <v>-72201</v>
      </c>
      <c r="K7" s="62">
        <f t="shared" si="1"/>
        <v>3922.87</v>
      </c>
      <c r="L7" s="62">
        <v>750</v>
      </c>
      <c r="M7" s="63" t="s">
        <v>6</v>
      </c>
      <c r="N7" s="63" t="s">
        <v>33</v>
      </c>
      <c r="O7" s="63">
        <v>4041.81</v>
      </c>
      <c r="P7" s="62">
        <f t="shared" si="2"/>
        <v>-72201</v>
      </c>
      <c r="Q7" s="62">
        <f t="shared" si="3"/>
        <v>4041.81</v>
      </c>
      <c r="U7" s="64" t="s">
        <v>6</v>
      </c>
      <c r="V7" s="64" t="s">
        <v>33</v>
      </c>
      <c r="W7" s="64">
        <v>4680.94</v>
      </c>
      <c r="X7" s="62">
        <f t="shared" si="4"/>
        <v>-4680.94</v>
      </c>
      <c r="Y7" s="62">
        <f t="shared" si="5"/>
        <v>-72201</v>
      </c>
    </row>
    <row r="8" spans="1:25" s="3" customFormat="1" ht="43.5" customHeight="1">
      <c r="A8" s="6" t="s">
        <v>4</v>
      </c>
      <c r="B8" s="45"/>
      <c r="C8" s="5"/>
      <c r="D8" s="46"/>
      <c r="E8" s="46">
        <v>135.6</v>
      </c>
      <c r="G8" s="41" t="s">
        <v>5</v>
      </c>
      <c r="H8" s="41" t="s">
        <v>34</v>
      </c>
      <c r="I8" s="42">
        <v>135.6</v>
      </c>
      <c r="J8" s="2" t="e">
        <f t="shared" si="0"/>
        <v>#VALUE!</v>
      </c>
      <c r="K8" s="39">
        <f t="shared" si="1"/>
        <v>135.6</v>
      </c>
      <c r="L8" s="39"/>
      <c r="M8" s="41" t="s">
        <v>5</v>
      </c>
      <c r="N8" s="41" t="s">
        <v>34</v>
      </c>
      <c r="O8" s="42">
        <v>135.6</v>
      </c>
      <c r="P8" s="2" t="e">
        <f t="shared" si="2"/>
        <v>#VALUE!</v>
      </c>
      <c r="Q8" s="39">
        <f t="shared" si="3"/>
        <v>135.6</v>
      </c>
      <c r="U8" s="43" t="s">
        <v>5</v>
      </c>
      <c r="V8" s="43" t="s">
        <v>34</v>
      </c>
      <c r="W8" s="44">
        <v>135.6</v>
      </c>
      <c r="X8" s="3">
        <f t="shared" si="4"/>
        <v>-135.6</v>
      </c>
      <c r="Y8" s="3" t="e">
        <f t="shared" si="5"/>
        <v>#VALUE!</v>
      </c>
    </row>
    <row r="9" spans="1:25" s="3" customFormat="1" ht="43.5" customHeight="1">
      <c r="A9" s="7" t="s">
        <v>56</v>
      </c>
      <c r="B9" s="7" t="s">
        <v>53</v>
      </c>
      <c r="C9" s="5"/>
      <c r="D9" s="39">
        <v>105429</v>
      </c>
      <c r="E9" s="40">
        <v>595734.14</v>
      </c>
      <c r="F9" s="3">
        <f>104401+13602</f>
        <v>118003</v>
      </c>
      <c r="G9" s="41" t="s">
        <v>8</v>
      </c>
      <c r="H9" s="41" t="s">
        <v>30</v>
      </c>
      <c r="I9" s="42">
        <v>596221.15</v>
      </c>
      <c r="J9" s="2">
        <f t="shared" si="0"/>
        <v>-11</v>
      </c>
      <c r="K9" s="39">
        <f t="shared" si="1"/>
        <v>596221.15</v>
      </c>
      <c r="L9" s="39">
        <v>75943</v>
      </c>
      <c r="M9" s="41" t="s">
        <v>8</v>
      </c>
      <c r="N9" s="41" t="s">
        <v>30</v>
      </c>
      <c r="O9" s="42">
        <v>643048.95</v>
      </c>
      <c r="P9" s="2">
        <f t="shared" si="2"/>
        <v>-11</v>
      </c>
      <c r="Q9" s="39">
        <f t="shared" si="3"/>
        <v>643048.95</v>
      </c>
      <c r="S9" s="3">
        <v>717759</v>
      </c>
      <c r="U9" s="43" t="s">
        <v>8</v>
      </c>
      <c r="V9" s="43" t="s">
        <v>30</v>
      </c>
      <c r="W9" s="44">
        <v>659380.53</v>
      </c>
      <c r="X9" s="3">
        <f t="shared" si="4"/>
        <v>-659380.53</v>
      </c>
      <c r="Y9" s="3">
        <f t="shared" si="5"/>
        <v>-11</v>
      </c>
    </row>
    <row r="10" spans="1:25" s="3" customFormat="1" ht="43.5" customHeight="1">
      <c r="A10" s="6" t="s">
        <v>16</v>
      </c>
      <c r="B10" s="91" t="s">
        <v>59</v>
      </c>
      <c r="C10" s="5"/>
      <c r="D10" s="39"/>
      <c r="E10" s="39">
        <v>7616.62</v>
      </c>
      <c r="G10" s="41" t="s">
        <v>7</v>
      </c>
      <c r="H10" s="41" t="s">
        <v>31</v>
      </c>
      <c r="I10" s="42">
        <v>7616.62</v>
      </c>
      <c r="J10" s="2">
        <f t="shared" si="0"/>
        <v>-1107</v>
      </c>
      <c r="K10" s="39">
        <f t="shared" si="1"/>
        <v>7616.62</v>
      </c>
      <c r="L10" s="39"/>
      <c r="M10" s="41" t="s">
        <v>7</v>
      </c>
      <c r="N10" s="41" t="s">
        <v>31</v>
      </c>
      <c r="O10" s="42">
        <v>7749.58</v>
      </c>
      <c r="P10" s="2">
        <f t="shared" si="2"/>
        <v>-1107</v>
      </c>
      <c r="Q10" s="39">
        <f t="shared" si="3"/>
        <v>7749.58</v>
      </c>
      <c r="U10" s="43" t="s">
        <v>7</v>
      </c>
      <c r="V10" s="43" t="s">
        <v>31</v>
      </c>
      <c r="W10" s="44">
        <v>8475.47</v>
      </c>
      <c r="X10" s="3">
        <f t="shared" si="4"/>
        <v>-8475.47</v>
      </c>
      <c r="Y10" s="3">
        <f t="shared" si="5"/>
        <v>-1107</v>
      </c>
    </row>
    <row r="11" spans="1:25" s="3" customFormat="1" ht="43.5" customHeight="1">
      <c r="A11" s="61" t="s">
        <v>17</v>
      </c>
      <c r="B11" s="65" t="s">
        <v>18</v>
      </c>
      <c r="C11" s="5"/>
      <c r="D11" s="39"/>
      <c r="E11" s="39">
        <v>3922.87</v>
      </c>
      <c r="G11" s="41" t="s">
        <v>6</v>
      </c>
      <c r="H11" s="41" t="s">
        <v>33</v>
      </c>
      <c r="I11" s="42">
        <v>3922.87</v>
      </c>
      <c r="J11" s="2">
        <f t="shared" si="0"/>
        <v>-110798</v>
      </c>
      <c r="K11" s="39">
        <f t="shared" si="1"/>
        <v>3922.87</v>
      </c>
      <c r="L11" s="39">
        <v>750</v>
      </c>
      <c r="M11" s="41" t="s">
        <v>6</v>
      </c>
      <c r="N11" s="41" t="s">
        <v>33</v>
      </c>
      <c r="O11" s="42">
        <v>4041.81</v>
      </c>
      <c r="P11" s="2">
        <f t="shared" si="2"/>
        <v>-110798</v>
      </c>
      <c r="Q11" s="39">
        <f t="shared" si="3"/>
        <v>4041.81</v>
      </c>
      <c r="U11" s="43" t="s">
        <v>6</v>
      </c>
      <c r="V11" s="43" t="s">
        <v>33</v>
      </c>
      <c r="W11" s="44">
        <v>4680.94</v>
      </c>
      <c r="X11" s="3">
        <f t="shared" si="4"/>
        <v>-4680.94</v>
      </c>
      <c r="Y11" s="3">
        <f t="shared" si="5"/>
        <v>-110798</v>
      </c>
    </row>
    <row r="12" spans="1:25" s="3" customFormat="1" ht="43.5" customHeight="1">
      <c r="A12" s="6" t="s">
        <v>4</v>
      </c>
      <c r="B12" s="45"/>
      <c r="C12" s="5"/>
      <c r="D12" s="46"/>
      <c r="E12" s="46">
        <v>135.6</v>
      </c>
      <c r="G12" s="41" t="s">
        <v>5</v>
      </c>
      <c r="H12" s="41" t="s">
        <v>34</v>
      </c>
      <c r="I12" s="42">
        <v>135.6</v>
      </c>
      <c r="J12" s="2" t="e">
        <f t="shared" si="0"/>
        <v>#VALUE!</v>
      </c>
      <c r="K12" s="39">
        <f t="shared" si="1"/>
        <v>135.6</v>
      </c>
      <c r="L12" s="39"/>
      <c r="M12" s="41" t="s">
        <v>5</v>
      </c>
      <c r="N12" s="41" t="s">
        <v>34</v>
      </c>
      <c r="O12" s="42">
        <v>135.6</v>
      </c>
      <c r="P12" s="2" t="e">
        <f t="shared" si="2"/>
        <v>#VALUE!</v>
      </c>
      <c r="Q12" s="39">
        <f t="shared" si="3"/>
        <v>135.6</v>
      </c>
      <c r="U12" s="43" t="s">
        <v>5</v>
      </c>
      <c r="V12" s="43" t="s">
        <v>34</v>
      </c>
      <c r="W12" s="44">
        <v>135.6</v>
      </c>
      <c r="X12" s="3">
        <f t="shared" si="4"/>
        <v>-135.6</v>
      </c>
      <c r="Y12" s="3" t="e">
        <f t="shared" si="5"/>
        <v>#VALUE!</v>
      </c>
    </row>
    <row r="13" spans="1:24" s="3" customFormat="1" ht="43.5" customHeight="1">
      <c r="A13" s="217" t="s">
        <v>61</v>
      </c>
      <c r="B13" s="211"/>
      <c r="C13" s="35">
        <v>0</v>
      </c>
      <c r="G13" s="36">
        <f>""</f>
      </c>
      <c r="H13" s="36">
        <f>""</f>
      </c>
      <c r="I13" s="36">
        <f>""</f>
      </c>
      <c r="J13" s="2"/>
      <c r="M13" s="36">
        <f>""</f>
      </c>
      <c r="N13" s="37">
        <f>""</f>
      </c>
      <c r="O13" s="36">
        <f>""</f>
      </c>
      <c r="W13" s="8" t="e">
        <f>W14+#REF!+#REF!+#REF!+#REF!+#REF!+#REF!+#REF!+#REF!+#REF!+#REF!+#REF!+#REF!+#REF!+#REF!+#REF!+#REF!+#REF!+#REF!+#REF!+#REF!</f>
        <v>#REF!</v>
      </c>
      <c r="X13" s="8" t="e">
        <f>X14+#REF!+#REF!+#REF!+#REF!+#REF!+#REF!+#REF!+#REF!+#REF!+#REF!+#REF!+#REF!+#REF!+#REF!+#REF!+#REF!+#REF!+#REF!+#REF!+#REF!</f>
        <v>#REF!</v>
      </c>
    </row>
    <row r="14" spans="17:25" ht="19.5" customHeight="1">
      <c r="Q14" s="47"/>
      <c r="U14" s="48" t="s">
        <v>3</v>
      </c>
      <c r="V14" s="48" t="s">
        <v>36</v>
      </c>
      <c r="W14" s="49">
        <v>19998</v>
      </c>
      <c r="X14" s="28">
        <f>C14-W14</f>
        <v>-19998</v>
      </c>
      <c r="Y14" s="28">
        <f>U14-A14</f>
        <v>232</v>
      </c>
    </row>
    <row r="15" spans="17:25" ht="19.5" customHeight="1">
      <c r="Q15" s="47"/>
      <c r="U15" s="48" t="s">
        <v>2</v>
      </c>
      <c r="V15" s="48" t="s">
        <v>37</v>
      </c>
      <c r="W15" s="49">
        <v>19998</v>
      </c>
      <c r="X15" s="28">
        <f>C15-W15</f>
        <v>-19998</v>
      </c>
      <c r="Y15" s="28">
        <f>U15-A15</f>
        <v>23203</v>
      </c>
    </row>
    <row r="16" spans="17:25" ht="19.5" customHeight="1">
      <c r="Q16" s="47"/>
      <c r="U16" s="48" t="s">
        <v>1</v>
      </c>
      <c r="V16" s="48" t="s">
        <v>38</v>
      </c>
      <c r="W16" s="49">
        <v>19998</v>
      </c>
      <c r="X16" s="28">
        <f>C16-W16</f>
        <v>-19998</v>
      </c>
      <c r="Y16" s="28">
        <f>U16-A16</f>
        <v>2320301</v>
      </c>
    </row>
    <row r="17" ht="19.5" customHeight="1">
      <c r="Q17" s="47"/>
    </row>
    <row r="18" ht="19.5" customHeight="1">
      <c r="Q18" s="47"/>
    </row>
    <row r="19" ht="19.5" customHeight="1">
      <c r="Q19" s="47"/>
    </row>
    <row r="20" ht="19.5" customHeight="1">
      <c r="Q20" s="47"/>
    </row>
    <row r="21" ht="19.5" customHeight="1">
      <c r="Q21" s="47"/>
    </row>
    <row r="22" ht="19.5" customHeight="1">
      <c r="Q22" s="47"/>
    </row>
    <row r="23" ht="19.5" customHeight="1">
      <c r="Q23" s="47"/>
    </row>
    <row r="24" ht="19.5" customHeight="1">
      <c r="Q24" s="47"/>
    </row>
    <row r="25" ht="19.5" customHeight="1">
      <c r="Q25" s="47"/>
    </row>
    <row r="26" ht="19.5" customHeight="1">
      <c r="Q26" s="47"/>
    </row>
    <row r="27" ht="19.5" customHeight="1">
      <c r="Q27" s="47"/>
    </row>
    <row r="28" ht="19.5" customHeight="1">
      <c r="Q28" s="47"/>
    </row>
    <row r="29" ht="19.5" customHeight="1">
      <c r="Q29" s="47"/>
    </row>
  </sheetData>
  <sheetProtection/>
  <mergeCells count="2">
    <mergeCell ref="A2:C2"/>
    <mergeCell ref="A13:B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2016-11-30T02:02:17Z</dcterms:modified>
  <cp:category/>
  <cp:version/>
  <cp:contentType/>
  <cp:contentStatus/>
</cp:coreProperties>
</file>